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stonelp-my.sharepoint.com/personal/david_vitek_blackstone_com/Documents/Desktop/"/>
    </mc:Choice>
  </mc:AlternateContent>
  <xr:revisionPtr revIDLastSave="0" documentId="8_{F1E56ECC-9F86-48F7-A8C0-F5CEC5084CAE}" xr6:coauthVersionLast="47" xr6:coauthVersionMax="47" xr10:uidLastSave="{00000000-0000-0000-0000-000000000000}"/>
  <bookViews>
    <workbookView xWindow="-110" yWindow="-110" windowWidth="19420" windowHeight="11620" xr2:uid="{8D9D6BE6-03BD-433C-8766-F36D6CDE28BF}"/>
  </bookViews>
  <sheets>
    <sheet name="BXSL SOI" sheetId="1" r:id="rId1"/>
  </sheets>
  <definedNames>
    <definedName name="_xlnm._FilterDatabase" localSheetId="0" hidden="1">'BXSL SOI'!$A$1:$T$431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5" i="1" l="1"/>
  <c r="R424" i="1"/>
  <c r="R425" i="1" s="1"/>
  <c r="P424" i="1"/>
  <c r="N424" i="1"/>
  <c r="N425" i="1" s="1"/>
  <c r="P417" i="1"/>
  <c r="P418" i="1" s="1"/>
  <c r="N417" i="1"/>
  <c r="N418" i="1" s="1"/>
  <c r="R411" i="1"/>
  <c r="P411" i="1"/>
  <c r="N411" i="1"/>
  <c r="R401" i="1"/>
  <c r="P401" i="1"/>
  <c r="N401" i="1"/>
  <c r="R392" i="1"/>
  <c r="P392" i="1"/>
  <c r="N392" i="1"/>
  <c r="R388" i="1"/>
  <c r="P388" i="1"/>
  <c r="N388" i="1"/>
  <c r="R381" i="1"/>
  <c r="P381" i="1"/>
  <c r="N381" i="1"/>
  <c r="R375" i="1"/>
  <c r="P375" i="1"/>
  <c r="N375" i="1"/>
  <c r="R371" i="1"/>
  <c r="P371" i="1"/>
  <c r="N371" i="1"/>
  <c r="R367" i="1"/>
  <c r="P367" i="1"/>
  <c r="N367" i="1"/>
  <c r="N360" i="1"/>
  <c r="R351" i="1"/>
  <c r="R360" i="1" s="1"/>
  <c r="P351" i="1"/>
  <c r="P360" i="1" s="1"/>
  <c r="N351" i="1"/>
  <c r="R345" i="1"/>
  <c r="P345" i="1"/>
  <c r="N345" i="1"/>
  <c r="R329" i="1"/>
  <c r="N329" i="1"/>
  <c r="P328" i="1"/>
  <c r="P329" i="1" s="1"/>
  <c r="R321" i="1"/>
  <c r="P321" i="1"/>
  <c r="N321" i="1"/>
  <c r="R273" i="1"/>
  <c r="P273" i="1"/>
  <c r="N273" i="1"/>
  <c r="R269" i="1"/>
  <c r="P269" i="1"/>
  <c r="N269" i="1"/>
  <c r="R239" i="1"/>
  <c r="P239" i="1"/>
  <c r="N239" i="1"/>
  <c r="R235" i="1"/>
  <c r="P235" i="1"/>
  <c r="P346" i="1" s="1"/>
  <c r="N235" i="1"/>
  <c r="R227" i="1"/>
  <c r="P227" i="1"/>
  <c r="N227" i="1"/>
  <c r="R222" i="1"/>
  <c r="P222" i="1"/>
  <c r="N222" i="1"/>
  <c r="R204" i="1"/>
  <c r="P204" i="1"/>
  <c r="N204" i="1"/>
  <c r="R178" i="1"/>
  <c r="P178" i="1"/>
  <c r="N178" i="1"/>
  <c r="R163" i="1"/>
  <c r="P163" i="1"/>
  <c r="N163" i="1"/>
  <c r="R122" i="1"/>
  <c r="P122" i="1"/>
  <c r="N122" i="1"/>
  <c r="R117" i="1"/>
  <c r="P117" i="1"/>
  <c r="N117" i="1"/>
  <c r="R113" i="1"/>
  <c r="P113" i="1"/>
  <c r="N113" i="1"/>
  <c r="R108" i="1"/>
  <c r="P108" i="1"/>
  <c r="N108" i="1"/>
  <c r="R102" i="1"/>
  <c r="P102" i="1"/>
  <c r="N102" i="1"/>
  <c r="R95" i="1"/>
  <c r="P95" i="1"/>
  <c r="N95" i="1"/>
  <c r="R91" i="1"/>
  <c r="P91" i="1"/>
  <c r="N91" i="1"/>
  <c r="R87" i="1"/>
  <c r="P87" i="1"/>
  <c r="N87" i="1"/>
  <c r="R78" i="1"/>
  <c r="P78" i="1"/>
  <c r="N78" i="1"/>
  <c r="R62" i="1"/>
  <c r="P62" i="1"/>
  <c r="N62" i="1"/>
  <c r="R58" i="1"/>
  <c r="P58" i="1"/>
  <c r="N58" i="1"/>
  <c r="R54" i="1"/>
  <c r="P54" i="1"/>
  <c r="N54" i="1"/>
  <c r="R38" i="1"/>
  <c r="P38" i="1"/>
  <c r="N38" i="1"/>
  <c r="R30" i="1"/>
  <c r="P30" i="1"/>
  <c r="N30" i="1"/>
  <c r="R14" i="1"/>
  <c r="P14" i="1"/>
  <c r="N14" i="1"/>
  <c r="R346" i="1" l="1"/>
  <c r="R419" i="1" s="1"/>
  <c r="R426" i="1" s="1"/>
  <c r="R430" i="1" s="1"/>
  <c r="N346" i="1"/>
  <c r="N419" i="1" s="1"/>
  <c r="N426" i="1" s="1"/>
  <c r="N430" i="1" s="1"/>
  <c r="P419" i="1"/>
  <c r="P426" i="1" s="1"/>
  <c r="P430" i="1" s="1"/>
</calcChain>
</file>

<file path=xl/sharedStrings.xml><?xml version="1.0" encoding="utf-8"?>
<sst xmlns="http://schemas.openxmlformats.org/spreadsheetml/2006/main" count="1040" uniqueCount="348">
  <si>
    <t>Investments (1)</t>
  </si>
  <si>
    <t>Footnotes</t>
  </si>
  <si>
    <t>Reference Rate and Spread</t>
  </si>
  <si>
    <t>Interest Rate (2)(15)</t>
  </si>
  <si>
    <t>Maturity Date</t>
  </si>
  <si>
    <t>Par Amount/Units (1)</t>
  </si>
  <si>
    <t>Cost (3)</t>
  </si>
  <si>
    <t>Fair Value</t>
  </si>
  <si>
    <t>% of Net Assets</t>
  </si>
  <si>
    <t>Investments—non-controlled/non-affiliated</t>
  </si>
  <si>
    <t>First Lien Debt</t>
  </si>
  <si>
    <t>Aerospace &amp; Defense</t>
  </si>
  <si>
    <t>Cobham Holdings, Inc.</t>
  </si>
  <si>
    <t>(4)(7)(10)</t>
  </si>
  <si>
    <t xml:space="preserve">SOFR + </t>
  </si>
  <si>
    <t xml:space="preserve">Corfin Holdings, Inc. </t>
  </si>
  <si>
    <t>(4)(11)</t>
  </si>
  <si>
    <t xml:space="preserve">L + </t>
  </si>
  <si>
    <t>(4)(10)</t>
  </si>
  <si>
    <t xml:space="preserve">Linquest Corp. </t>
  </si>
  <si>
    <t>(4)(5)(10)</t>
  </si>
  <si>
    <t xml:space="preserve">MAG DS Corp. </t>
  </si>
  <si>
    <t>(11)</t>
  </si>
  <si>
    <t xml:space="preserve">Maverick Acquisition, Inc. </t>
  </si>
  <si>
    <t>(4)(12)</t>
  </si>
  <si>
    <t xml:space="preserve">TCFI AEVEX, LLC </t>
  </si>
  <si>
    <t>Air Freight &amp; Logistics</t>
  </si>
  <si>
    <t xml:space="preserve">AGI-CFI Holdings, Inc. </t>
  </si>
  <si>
    <t xml:space="preserve">ENV Bidco AB </t>
  </si>
  <si>
    <t>(4)(6)(10)</t>
  </si>
  <si>
    <t>(4)(6)(7)(8)</t>
  </si>
  <si>
    <t xml:space="preserve">E + </t>
  </si>
  <si>
    <t>EUR</t>
  </si>
  <si>
    <t xml:space="preserve">Livingston International, Inc. </t>
  </si>
  <si>
    <t xml:space="preserve">Mode Purchaser, Inc. </t>
  </si>
  <si>
    <t xml:space="preserve">Redwood Services Group, LLC </t>
  </si>
  <si>
    <t xml:space="preserve">RoadOne Inc </t>
  </si>
  <si>
    <t>(4)(7)(11)</t>
  </si>
  <si>
    <t xml:space="preserve">RWL Holdings, LLC </t>
  </si>
  <si>
    <t xml:space="preserve">SEKO Global Logistics Network, LLC </t>
  </si>
  <si>
    <t>(4)(5)(11)</t>
  </si>
  <si>
    <t>(4)(5)(7)(11)</t>
  </si>
  <si>
    <t>P +</t>
  </si>
  <si>
    <t>Building Products</t>
  </si>
  <si>
    <t xml:space="preserve">Fencing Supply Group Acquisition, LLC </t>
  </si>
  <si>
    <t>Jacuzzi Brands, LLC</t>
  </si>
  <si>
    <t xml:space="preserve">Jacuzzi Brands, LLC </t>
  </si>
  <si>
    <t xml:space="preserve">L&amp;S Mechanical Acquisition, LLC </t>
  </si>
  <si>
    <t xml:space="preserve">Lindstrom, LLC </t>
  </si>
  <si>
    <t xml:space="preserve">Windows Acquisition Holdings, Inc. </t>
  </si>
  <si>
    <t>Commercial Services &amp; Supplies</t>
  </si>
  <si>
    <t xml:space="preserve">Bazaarvoice, Inc. </t>
  </si>
  <si>
    <t>(4)(7)(8)</t>
  </si>
  <si>
    <t xml:space="preserve">Java Buyer, Inc. </t>
  </si>
  <si>
    <t xml:space="preserve">JSS Holdings, Inc. </t>
  </si>
  <si>
    <t xml:space="preserve">Knowledge Pro Buyer, Inc. </t>
  </si>
  <si>
    <t xml:space="preserve">KPSKY Acquisition, Inc. </t>
  </si>
  <si>
    <t>(4)(10)(18)</t>
  </si>
  <si>
    <t xml:space="preserve">Onex Baltimore Buyer, Inc. </t>
  </si>
  <si>
    <t xml:space="preserve">The Action Environmental Group, Inc. </t>
  </si>
  <si>
    <t>(4)(5)(12)</t>
  </si>
  <si>
    <t xml:space="preserve">Veregy Consolidated, Inc. </t>
  </si>
  <si>
    <t>Construction &amp; Engineering</t>
  </si>
  <si>
    <t xml:space="preserve">ASP Endeavor Acquisition, LLC </t>
  </si>
  <si>
    <t>(4)(5)(9)</t>
  </si>
  <si>
    <t xml:space="preserve">COP Home Services TopCo IV, Inc. </t>
  </si>
  <si>
    <t>Containers &amp; Packaging</t>
  </si>
  <si>
    <t xml:space="preserve">Ascend Buyer, LLC </t>
  </si>
  <si>
    <t>Distributors</t>
  </si>
  <si>
    <t xml:space="preserve">BP Purchaser, LLC </t>
  </si>
  <si>
    <t xml:space="preserve">Bution Holdco 2, Inc. </t>
  </si>
  <si>
    <t xml:space="preserve">Dana Kepner Company, LLC </t>
  </si>
  <si>
    <t xml:space="preserve">Genuine Cable Group, LLC </t>
  </si>
  <si>
    <t xml:space="preserve">Marcone Yellowstone Buyer, Inc. </t>
  </si>
  <si>
    <t>(4)(5)(7)(10)</t>
  </si>
  <si>
    <t xml:space="preserve">NDC Acquisition Corp. </t>
  </si>
  <si>
    <t xml:space="preserve">Tailwind Colony Holding Corporation </t>
  </si>
  <si>
    <t xml:space="preserve">Unified Door &amp; Hardware Group, LLC </t>
  </si>
  <si>
    <t>Diversified Consumer Services</t>
  </si>
  <si>
    <t xml:space="preserve">BPPH2 Limited </t>
  </si>
  <si>
    <t>(4)(5)(6)(8)</t>
  </si>
  <si>
    <t xml:space="preserve">S + </t>
  </si>
  <si>
    <t>GBP</t>
  </si>
  <si>
    <t xml:space="preserve">Cambium Learning Group, Inc. </t>
  </si>
  <si>
    <t xml:space="preserve">Dreambox Learning Holding LLC </t>
  </si>
  <si>
    <t>Go Car Wash Management Corp.</t>
  </si>
  <si>
    <t xml:space="preserve">Go Car Wash Management Corp. </t>
  </si>
  <si>
    <t>(4)(14)</t>
  </si>
  <si>
    <t>Groundworks, LLC</t>
  </si>
  <si>
    <t>Diversified Financial Services</t>
  </si>
  <si>
    <t xml:space="preserve">Barbri Holdings, Inc. </t>
  </si>
  <si>
    <t xml:space="preserve">SelectQuote, Inc. </t>
  </si>
  <si>
    <t>(incl. 2.00% PIK)</t>
  </si>
  <si>
    <t>Diversified Telecommunication Services</t>
  </si>
  <si>
    <t xml:space="preserve">Point Broadband Acquisition, LLC </t>
  </si>
  <si>
    <t>Electric Utilities</t>
  </si>
  <si>
    <t xml:space="preserve">Qualus Power Services Corp. </t>
  </si>
  <si>
    <t>Electrical Equipment</t>
  </si>
  <si>
    <t xml:space="preserve">Emergency Power Holdings, LLC </t>
  </si>
  <si>
    <t xml:space="preserve">Relay Purchaser, LLC </t>
  </si>
  <si>
    <t xml:space="preserve">Shoals Holdings, LLC </t>
  </si>
  <si>
    <t>Electronic Equipment, Instruments &amp; Components</t>
  </si>
  <si>
    <t xml:space="preserve">Albireo Energy, LLC </t>
  </si>
  <si>
    <t xml:space="preserve">CPI Intermediate Holdings Inc </t>
  </si>
  <si>
    <t>Energy Equipment &amp; Services</t>
  </si>
  <si>
    <t xml:space="preserve">Abaco Energy Technologies, LLC </t>
  </si>
  <si>
    <t>(4)(13)</t>
  </si>
  <si>
    <t xml:space="preserve">ISQ Hawkeye Holdco, Inc. </t>
  </si>
  <si>
    <t xml:space="preserve">Tetra Technologies, Inc. </t>
  </si>
  <si>
    <t>(4)(6)(11)</t>
  </si>
  <si>
    <t>Ground Transportation</t>
  </si>
  <si>
    <t>Quality Distribution LLC</t>
  </si>
  <si>
    <t>L +</t>
  </si>
  <si>
    <t>Health Care Equipment &amp; Supplies</t>
  </si>
  <si>
    <t xml:space="preserve">CPI Buyer, LLC </t>
  </si>
  <si>
    <t xml:space="preserve">GCX Corporation Buyer, LLC </t>
  </si>
  <si>
    <t>Health Care Providers &amp; Services</t>
  </si>
  <si>
    <t xml:space="preserve">123Dentist, Inc. </t>
  </si>
  <si>
    <t>(4)(6)(7)(10)</t>
  </si>
  <si>
    <t xml:space="preserve">C + </t>
  </si>
  <si>
    <t>CAD</t>
  </si>
  <si>
    <t xml:space="preserve">ACI Group Holdings, Inc. </t>
  </si>
  <si>
    <t xml:space="preserve">ADCS Clinics Intermediate Holdings, LLC </t>
  </si>
  <si>
    <t xml:space="preserve">Amerivet Partners Management, Inc. </t>
  </si>
  <si>
    <t xml:space="preserve">Canadian Hospital Specialties Ltd. </t>
  </si>
  <si>
    <t>(4)(5)(6)(11)</t>
  </si>
  <si>
    <t>(4)(5)(6)(7)(10)</t>
  </si>
  <si>
    <t xml:space="preserve">CCBlue Bidco, Inc. </t>
  </si>
  <si>
    <t xml:space="preserve">DCA Investment Holdings, LLC </t>
  </si>
  <si>
    <t xml:space="preserve">Epoch Acquisition, Inc. </t>
  </si>
  <si>
    <t xml:space="preserve">Healthcomp Holding Company, LLC </t>
  </si>
  <si>
    <t xml:space="preserve">Jayhawk Buyer, LLC </t>
  </si>
  <si>
    <t xml:space="preserve">Navigator Acquiror, Inc. </t>
  </si>
  <si>
    <t>(4)(9)</t>
  </si>
  <si>
    <t>(4)(7)(9)</t>
  </si>
  <si>
    <t xml:space="preserve">Odyssey Holding Company, LLC </t>
  </si>
  <si>
    <t>Odyssey Holding Company, LLC</t>
  </si>
  <si>
    <t>SOFR +</t>
  </si>
  <si>
    <t xml:space="preserve">PPV Intermediate Holdings, LLC </t>
  </si>
  <si>
    <t xml:space="preserve">Smile Doctors, LLC </t>
  </si>
  <si>
    <t xml:space="preserve">Snoopy Bidco, Inc. </t>
  </si>
  <si>
    <t xml:space="preserve">SpecialtyCare, Inc. </t>
  </si>
  <si>
    <t xml:space="preserve">Stepping Stones Healthcare Services, LLC </t>
  </si>
  <si>
    <t xml:space="preserve">The Fertility Partners, Inc. </t>
  </si>
  <si>
    <t>(4)(5)(6)(10)</t>
  </si>
  <si>
    <t xml:space="preserve">The GI Alliance Management, LLC </t>
  </si>
  <si>
    <t xml:space="preserve">UMP Holdings, LLC </t>
  </si>
  <si>
    <t xml:space="preserve">Unified Physician Management, LLC </t>
  </si>
  <si>
    <t xml:space="preserve">US Oral Surgery Management Holdco, LLC </t>
  </si>
  <si>
    <t xml:space="preserve">WHCG Purchaser III, Inc. </t>
  </si>
  <si>
    <t>Health Care Technology</t>
  </si>
  <si>
    <t xml:space="preserve">Caerus US 1, Inc. </t>
  </si>
  <si>
    <t xml:space="preserve">Color Intermediate LLC </t>
  </si>
  <si>
    <t xml:space="preserve">Edifecs, Inc. </t>
  </si>
  <si>
    <t xml:space="preserve">GI Ranger Intermediate, LLC </t>
  </si>
  <si>
    <t xml:space="preserve">NMC Crimson Holdings, Inc. </t>
  </si>
  <si>
    <t xml:space="preserve">Project Ruby Ultimate Parent Corp. </t>
  </si>
  <si>
    <t>(10)</t>
  </si>
  <si>
    <t xml:space="preserve">RPBLS Midco, LLC </t>
  </si>
  <si>
    <t>Insurance</t>
  </si>
  <si>
    <t xml:space="preserve">Alera Group, Inc. </t>
  </si>
  <si>
    <t xml:space="preserve">Amerilife Holdings, LLC </t>
  </si>
  <si>
    <t xml:space="preserve">Benefytt Technologies, Inc. </t>
  </si>
  <si>
    <t>(4)(10)(17)</t>
  </si>
  <si>
    <t>(4)(7)(10)(17)</t>
  </si>
  <si>
    <t xml:space="preserve">Foundation Risk Partners Corp. </t>
  </si>
  <si>
    <t xml:space="preserve">Galway Borrower, LLC </t>
  </si>
  <si>
    <t xml:space="preserve">High Street Buyer, Inc. </t>
  </si>
  <si>
    <t xml:space="preserve">Integrity Marketing Acquisition, LLC </t>
  </si>
  <si>
    <t xml:space="preserve">Jones Deslauriers Insurance Management, Inc. </t>
  </si>
  <si>
    <t>(5)(6)(8)</t>
  </si>
  <si>
    <t>(5)(6)(10)</t>
  </si>
  <si>
    <t xml:space="preserve">PGIS Intermediate Holdings, LLC </t>
  </si>
  <si>
    <t xml:space="preserve">SG Acquisition, Inc. </t>
  </si>
  <si>
    <t xml:space="preserve">Shelf Bidco Ltd </t>
  </si>
  <si>
    <t>(4)(6)(10)(18)</t>
  </si>
  <si>
    <t>Tennessee Bidco Limited</t>
  </si>
  <si>
    <t xml:space="preserve">Tennessee Bidco Limited </t>
  </si>
  <si>
    <t>Internet &amp; Direct Marketing Retail</t>
  </si>
  <si>
    <t xml:space="preserve">Donuts, Inc. </t>
  </si>
  <si>
    <t>IT Services</t>
  </si>
  <si>
    <t xml:space="preserve">AI Altius Bidco, Inc. </t>
  </si>
  <si>
    <t>(4)(5)(8)</t>
  </si>
  <si>
    <t>PIK</t>
  </si>
  <si>
    <t xml:space="preserve">Infostretch Corporation </t>
  </si>
  <si>
    <t xml:space="preserve">Inovalon Holdings, Inc. </t>
  </si>
  <si>
    <t>Monterey Financing S.à.r.l</t>
  </si>
  <si>
    <t>(4)(6)(8)</t>
  </si>
  <si>
    <t>ST +</t>
  </si>
  <si>
    <t>SEK</t>
  </si>
  <si>
    <t xml:space="preserve">Monterey Financing S.à.r.l </t>
  </si>
  <si>
    <t>CI +</t>
  </si>
  <si>
    <t>DKK</t>
  </si>
  <si>
    <t>(4)(6)(9)</t>
  </si>
  <si>
    <t>N +</t>
  </si>
  <si>
    <t>NOK</t>
  </si>
  <si>
    <t xml:space="preserve">Razor Holdco, LLC </t>
  </si>
  <si>
    <t xml:space="preserve">Red River Technology, LLC </t>
  </si>
  <si>
    <t>S&amp;P Global Engineering Solutions</t>
  </si>
  <si>
    <t xml:space="preserve">Turing Holdco, Inc. </t>
  </si>
  <si>
    <t>(incl. 2.50% PIK)</t>
  </si>
  <si>
    <t>(4)(5)(6)(7)(8)</t>
  </si>
  <si>
    <t>Machinery</t>
  </si>
  <si>
    <t xml:space="preserve">MHE Intermediate Holdings </t>
  </si>
  <si>
    <t>Marine</t>
  </si>
  <si>
    <t xml:space="preserve">Armada Parent, Inc. </t>
  </si>
  <si>
    <t>Media</t>
  </si>
  <si>
    <t xml:space="preserve">Trader Corp. </t>
  </si>
  <si>
    <t>Oil, Gas &amp; Consumable Fuels</t>
  </si>
  <si>
    <t xml:space="preserve">Eagle Midstream Canada Finance, Inc. </t>
  </si>
  <si>
    <t xml:space="preserve">KKR Alberta Midstream Finance Inc. </t>
  </si>
  <si>
    <t>Paper &amp; Forest Products</t>
  </si>
  <si>
    <t xml:space="preserve">Profile Products, LLC </t>
  </si>
  <si>
    <t>Pharmaceuticals</t>
  </si>
  <si>
    <t xml:space="preserve">Doc Generici (Diocle S.p.A.) </t>
  </si>
  <si>
    <t>Professional Services</t>
  </si>
  <si>
    <t xml:space="preserve">ALKU, LLC </t>
  </si>
  <si>
    <t>Apex Companies, LLC</t>
  </si>
  <si>
    <t xml:space="preserve">CFGI Holdings, LLC </t>
  </si>
  <si>
    <t xml:space="preserve">Clearview Buyer, Inc. </t>
  </si>
  <si>
    <t xml:space="preserve">Cumming Group, Inc. </t>
  </si>
  <si>
    <t xml:space="preserve">Guidehouse, Inc. </t>
  </si>
  <si>
    <t xml:space="preserve">HIG Orca Acquisition Holdings, Inc. </t>
  </si>
  <si>
    <t xml:space="preserve">IG Investments Holdings, LLC </t>
  </si>
  <si>
    <t xml:space="preserve">Kaufman Hall &amp; Associates, LLC </t>
  </si>
  <si>
    <t xml:space="preserve">Legacy Intermediate, LLC </t>
  </si>
  <si>
    <t xml:space="preserve">Material Holdings, LLC </t>
  </si>
  <si>
    <t xml:space="preserve">Minotaur Acquisition, Inc. </t>
  </si>
  <si>
    <t>(8)</t>
  </si>
  <si>
    <t xml:space="preserve">Petrus Buyer Inc </t>
  </si>
  <si>
    <t xml:space="preserve">Sherlock Buyer Corp. </t>
  </si>
  <si>
    <t xml:space="preserve">Thevelia US, LLC </t>
  </si>
  <si>
    <t>(5)(6)(9)</t>
  </si>
  <si>
    <t xml:space="preserve">Titan Investment Company, Inc. </t>
  </si>
  <si>
    <t xml:space="preserve">Trinity Air Consultants Holdings Corp. </t>
  </si>
  <si>
    <t xml:space="preserve">Trinity Partners Holdings, LLC </t>
  </si>
  <si>
    <t xml:space="preserve">West Monroe Partners, LLC </t>
  </si>
  <si>
    <t>Real Estate Management &amp; Development</t>
  </si>
  <si>
    <t xml:space="preserve">Progress Residential PM Holdings, LLC </t>
  </si>
  <si>
    <t>Software</t>
  </si>
  <si>
    <t xml:space="preserve">Anaplan, Inc. </t>
  </si>
  <si>
    <t xml:space="preserve">AxiomSL Group, Inc. </t>
  </si>
  <si>
    <t>Beeline, LLC</t>
  </si>
  <si>
    <t xml:space="preserve">BlueCat Networks USA, Inc. </t>
  </si>
  <si>
    <t xml:space="preserve">Circana Group L.P. </t>
  </si>
  <si>
    <t>(incl. 2.75% PIK)</t>
  </si>
  <si>
    <t xml:space="preserve">Community Brands ParentCo, LLC </t>
  </si>
  <si>
    <t xml:space="preserve">Confine Visual Bidco </t>
  </si>
  <si>
    <t xml:space="preserve">Connatix Buyer, Inc. </t>
  </si>
  <si>
    <t>Coupa Software Inc.</t>
  </si>
  <si>
    <t xml:space="preserve">Diligent Corporation </t>
  </si>
  <si>
    <t xml:space="preserve">Discovery Education, Inc. </t>
  </si>
  <si>
    <t xml:space="preserve">Episerver, Inc. </t>
  </si>
  <si>
    <t xml:space="preserve">Experity, Inc. </t>
  </si>
  <si>
    <t xml:space="preserve">Gigamon Inc. </t>
  </si>
  <si>
    <t xml:space="preserve">GovernmentJobs.com, Inc. </t>
  </si>
  <si>
    <t xml:space="preserve">GraphPAD Software, LLC </t>
  </si>
  <si>
    <t xml:space="preserve">LD Lower Holdings, Inc. </t>
  </si>
  <si>
    <t xml:space="preserve">Lightbox Intermediate, LP </t>
  </si>
  <si>
    <t>(4)(8)</t>
  </si>
  <si>
    <t xml:space="preserve">Magnesium BorrowerCo, Inc. </t>
  </si>
  <si>
    <t xml:space="preserve">Mandolin Technology Intermediate Holdings, Inc. </t>
  </si>
  <si>
    <t>(4)(5)(7)(9)</t>
  </si>
  <si>
    <t xml:space="preserve">Medallia, Inc. </t>
  </si>
  <si>
    <t>(incl. 5.83% PIK)</t>
  </si>
  <si>
    <t xml:space="preserve">Monk Holding Co. </t>
  </si>
  <si>
    <t xml:space="preserve">MRI Software, LLC </t>
  </si>
  <si>
    <t>(5)(7)(11)</t>
  </si>
  <si>
    <t xml:space="preserve">Nintex Topco Limited </t>
  </si>
  <si>
    <t>Oranje Holdco Inc</t>
  </si>
  <si>
    <t xml:space="preserve">Rally Buyer, Inc. </t>
  </si>
  <si>
    <t xml:space="preserve">Relativity ODA, LLC </t>
  </si>
  <si>
    <t xml:space="preserve">Spitfire Parent, Inc. </t>
  </si>
  <si>
    <t xml:space="preserve">Stamps.com, Inc. </t>
  </si>
  <si>
    <t xml:space="preserve">Triple Lift, Inc. </t>
  </si>
  <si>
    <t xml:space="preserve">Zendesk Inc </t>
  </si>
  <si>
    <t>(incl. 3.50% PIK)</t>
  </si>
  <si>
    <t>Specialty Retail</t>
  </si>
  <si>
    <t xml:space="preserve">CustomInk, LLC </t>
  </si>
  <si>
    <t>(4)(11)(18)</t>
  </si>
  <si>
    <t>Technology Hardware, Storage &amp; Peripherals</t>
  </si>
  <si>
    <t xml:space="preserve">Lytx, Inc. </t>
  </si>
  <si>
    <t>Trading Companies &amp; Distributors</t>
  </si>
  <si>
    <t xml:space="preserve">Porcelain Acquisition Corp. </t>
  </si>
  <si>
    <t xml:space="preserve">The Cook &amp; Boardman Group, LLC </t>
  </si>
  <si>
    <t>Transportation Infrastructure</t>
  </si>
  <si>
    <t xml:space="preserve">Capstone Logistics, LLC </t>
  </si>
  <si>
    <t xml:space="preserve">Frontline Road Safety, LLC </t>
  </si>
  <si>
    <t xml:space="preserve">Helix TS, LLC </t>
  </si>
  <si>
    <t xml:space="preserve">Italian Motorway Holdings S.à.r.l </t>
  </si>
  <si>
    <t xml:space="preserve">Roadsafe Holdings, Inc. </t>
  </si>
  <si>
    <t xml:space="preserve">Safety Borrower Holdings LP </t>
  </si>
  <si>
    <t xml:space="preserve">Sam Holding Co, Inc. </t>
  </si>
  <si>
    <t xml:space="preserve">TRP Infrastructure Services, LLC </t>
  </si>
  <si>
    <t>Total First Lien Debt</t>
  </si>
  <si>
    <t>Second Lien Debt</t>
  </si>
  <si>
    <t>Industrial Conglomerates</t>
  </si>
  <si>
    <t xml:space="preserve">Victory Buyer, LLC </t>
  </si>
  <si>
    <t>(incl. 15.99% PIK)</t>
  </si>
  <si>
    <t>Total Second Lien Debt</t>
  </si>
  <si>
    <t>Equity</t>
  </si>
  <si>
    <t xml:space="preserve">Micross Topco, Inc. </t>
  </si>
  <si>
    <t>(4)</t>
  </si>
  <si>
    <t xml:space="preserve">AGI Group Holdings LP - A2 Units </t>
  </si>
  <si>
    <t xml:space="preserve">Mode Holdings, L.P. - Class A-2 Common Units </t>
  </si>
  <si>
    <t xml:space="preserve">Box Co-Invest Blocker, LLC </t>
  </si>
  <si>
    <t xml:space="preserve">EIS Acquisition Holdings, LP - Class A Common Units </t>
  </si>
  <si>
    <t xml:space="preserve">Cambium Holdings, LLC - Senior Preferred Interests </t>
  </si>
  <si>
    <t xml:space="preserve">Deneb Ultimate Topco, LLC - Class A Units </t>
  </si>
  <si>
    <t xml:space="preserve">Point Broadband Holdings, LLC - Class A Units </t>
  </si>
  <si>
    <t xml:space="preserve">Point Broadband Holdings, LLC - Class B Units </t>
  </si>
  <si>
    <t xml:space="preserve">Point Broadband Holdings, LLC - Class Additional A Units </t>
  </si>
  <si>
    <t xml:space="preserve">Point Broadband Holdings, LLC - Class Additional B Units </t>
  </si>
  <si>
    <t xml:space="preserve">GCX Corporation Group Holdings, L.P. - Class A-2 Units </t>
  </si>
  <si>
    <t xml:space="preserve">AVE Holdings I Corp. </t>
  </si>
  <si>
    <t xml:space="preserve">Jayhawk Holdings, LP - A-1 Common Units </t>
  </si>
  <si>
    <t xml:space="preserve">Jayhawk Holdings, LP - A-2 Common Units </t>
  </si>
  <si>
    <t xml:space="preserve">Caerus Midco 2 S.À. R.L - Additional Vehicle Units </t>
  </si>
  <si>
    <t>(4)(6)</t>
  </si>
  <si>
    <t xml:space="preserve">Caerus Midco 2 S.À. R.L - Vehicle Units </t>
  </si>
  <si>
    <t xml:space="preserve">Shelf Holdco Ltd Common Equity </t>
  </si>
  <si>
    <t xml:space="preserve">NC Ocala Co-Invest Beta, L.P. - LP Interest </t>
  </si>
  <si>
    <t xml:space="preserve">Guidehouse Holding Corp. - Preferred Equity </t>
  </si>
  <si>
    <t xml:space="preserve">OHCP V TC COI, LP. - LP Interest </t>
  </si>
  <si>
    <t xml:space="preserve">Tricor Horizon, LP </t>
  </si>
  <si>
    <t xml:space="preserve">Connatix Parent, LLC - Class L Common Units </t>
  </si>
  <si>
    <t xml:space="preserve">Expedition Holdco, LLC - Class A Units </t>
  </si>
  <si>
    <t xml:space="preserve">Expedition Holdco, LLC - Class B Units </t>
  </si>
  <si>
    <t xml:space="preserve">Lobos Parent, Inc. - Series A Preferred Shares </t>
  </si>
  <si>
    <t xml:space="preserve">Mandolin Technology Holdings, Inc. - Series A Preferred Shares </t>
  </si>
  <si>
    <t xml:space="preserve">Mimecast Limited </t>
  </si>
  <si>
    <t xml:space="preserve">Zoro Common Equity </t>
  </si>
  <si>
    <t xml:space="preserve">Zoro Series A Preferred Shares </t>
  </si>
  <si>
    <t xml:space="preserve">CustomInk, LLC - Series A Preferred Units </t>
  </si>
  <si>
    <t xml:space="preserve">Frontline Road Safety Investments, LLC - Class A Common Units </t>
  </si>
  <si>
    <t xml:space="preserve">Ncp Helix Holdings, LLC. - Preferred Shares </t>
  </si>
  <si>
    <t>Total Equity - non-controlled/non-affiliated</t>
  </si>
  <si>
    <t>Total Investments - non-controlled/non-affiliated</t>
  </si>
  <si>
    <t>Investments - non-controlled/affiliated</t>
  </si>
  <si>
    <t xml:space="preserve">Blackstone Donegal Holdings LP - LP Interests (Westland Insurance Group LTD) </t>
  </si>
  <si>
    <t>(4)(5)(6)(16)</t>
  </si>
  <si>
    <t>Total Equity non-controlled/affiliated</t>
  </si>
  <si>
    <t>Total Investments - non-controlled/affiliated</t>
  </si>
  <si>
    <t>Total Investment Portfolio</t>
  </si>
  <si>
    <t>Cash and Cash Equivalents</t>
  </si>
  <si>
    <t>State Street Institutional U.S. Government Money Market Fund</t>
  </si>
  <si>
    <t>Other Cash and Cash Equivalents</t>
  </si>
  <si>
    <t>Total Portfolio Investments, Cash and Cash Equivalents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</si>
</sst>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#0.00_)%;\(#0.00\)%;#0.00_)%;_(@_)"/>
    <numFmt numFmtId="165" formatCode="#0.00_)%;\(#0.00\)%;&quot;—&quot;_)\%;_(@_)"/>
    <numFmt numFmtId="166" formatCode="* #,##0;* \(#,##0\);* &quot;—&quot;;_(@_)"/>
    <numFmt numFmtId="167" formatCode="&quot;(incl. &quot;#0.00_)%&quot;% PIK)&quot;;&quot;(incl. &quot;\(#0.00\)%&quot;% PIK)&quot;;&quot;(incl. &quot;&quot;—&quot;_)\%&quot;% PIK)&quot;;_(@_)"/>
    <numFmt numFmtId="168" formatCode="&quot;(incl. &quot;#0.00_)%&quot;%  PIK)&quot;;&quot;(incl. &quot;\(#0.00\)%&quot;%  PIK)&quot;;&quot;(incl. &quot;&quot;—&quot;_)\%&quot;%  PIK)&quot;;_(@_)"/>
    <numFmt numFmtId="169" formatCode="#0.00_)%;\(#0.00\)%;&quot;-&quot;_)\%;_(@_)"/>
    <numFmt numFmtId="170" formatCode="#,##0;&quot;-&quot;#,##0;#,##0;_(@_)"/>
    <numFmt numFmtId="171" formatCode="_(* #,##0_);_(* \(#,##0\);_(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Border="0">
      <alignment wrapText="1"/>
    </xf>
  </cellStyleXfs>
  <cellXfs count="63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0" fontId="3" fillId="2" borderId="1" xfId="2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0" fontId="2" fillId="0" borderId="2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0" fontId="4" fillId="0" borderId="0" xfId="2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10" fontId="2" fillId="0" borderId="0" xfId="2" applyNumberFormat="1" applyFont="1" applyAlignment="1">
      <alignment horizontal="right" vertical="center" wrapText="1"/>
    </xf>
    <xf numFmtId="166" fontId="2" fillId="0" borderId="3" xfId="0" applyNumberFormat="1" applyFont="1" applyBorder="1" applyAlignment="1">
      <alignment vertical="center" wrapText="1"/>
    </xf>
    <xf numFmtId="10" fontId="2" fillId="0" borderId="3" xfId="2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167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0" fontId="2" fillId="0" borderId="0" xfId="3" applyFo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10" fontId="2" fillId="0" borderId="0" xfId="2" applyNumberFormat="1" applyFont="1" applyAlignment="1">
      <alignment wrapText="1"/>
    </xf>
    <xf numFmtId="169" fontId="2" fillId="0" borderId="0" xfId="0" applyNumberFormat="1" applyFont="1" applyAlignment="1">
      <alignment vertical="top" wrapText="1"/>
    </xf>
    <xf numFmtId="169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center" wrapText="1"/>
    </xf>
    <xf numFmtId="170" fontId="2" fillId="0" borderId="0" xfId="0" applyNumberFormat="1" applyFont="1" applyAlignment="1">
      <alignment wrapText="1"/>
    </xf>
    <xf numFmtId="170" fontId="2" fillId="0" borderId="3" xfId="0" applyNumberFormat="1" applyFont="1" applyBorder="1" applyAlignment="1">
      <alignment wrapText="1"/>
    </xf>
    <xf numFmtId="10" fontId="2" fillId="0" borderId="3" xfId="2" applyNumberFormat="1" applyFont="1" applyBorder="1" applyAlignment="1">
      <alignment wrapText="1"/>
    </xf>
    <xf numFmtId="166" fontId="2" fillId="0" borderId="3" xfId="0" applyNumberFormat="1" applyFont="1" applyBorder="1" applyAlignment="1">
      <alignment wrapText="1"/>
    </xf>
    <xf numFmtId="171" fontId="2" fillId="0" borderId="0" xfId="1" applyNumberFormat="1" applyFont="1" applyFill="1" applyAlignment="1">
      <alignment wrapText="1"/>
    </xf>
    <xf numFmtId="171" fontId="2" fillId="0" borderId="3" xfId="1" applyNumberFormat="1" applyFont="1" applyBorder="1" applyAlignment="1">
      <alignment wrapText="1"/>
    </xf>
    <xf numFmtId="171" fontId="4" fillId="0" borderId="0" xfId="1" applyNumberFormat="1" applyFont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0" fontId="2" fillId="0" borderId="2" xfId="2" applyNumberFormat="1" applyFont="1" applyBorder="1" applyAlignment="1">
      <alignment wrapText="1"/>
    </xf>
    <xf numFmtId="165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10" fontId="0" fillId="0" borderId="0" xfId="2" applyNumberFormat="1" applyFont="1"/>
    <xf numFmtId="171" fontId="2" fillId="0" borderId="0" xfId="1" applyNumberFormat="1" applyFont="1" applyAlignment="1">
      <alignment wrapText="1"/>
    </xf>
    <xf numFmtId="171" fontId="0" fillId="0" borderId="0" xfId="1" applyNumberFormat="1" applyFont="1"/>
    <xf numFmtId="169" fontId="2" fillId="0" borderId="0" xfId="0" applyNumberFormat="1" applyFont="1" applyAlignment="1">
      <alignment wrapText="1"/>
    </xf>
    <xf numFmtId="171" fontId="2" fillId="0" borderId="4" xfId="1" applyNumberFormat="1" applyFont="1" applyBorder="1" applyAlignment="1">
      <alignment wrapText="1"/>
    </xf>
    <xf numFmtId="10" fontId="2" fillId="0" borderId="4" xfId="2" applyNumberFormat="1" applyFont="1" applyBorder="1" applyAlignment="1">
      <alignment wrapText="1"/>
    </xf>
    <xf numFmtId="171" fontId="0" fillId="0" borderId="0" xfId="1" applyNumberFormat="1" applyFont="1" applyFill="1" applyBorder="1"/>
    <xf numFmtId="171" fontId="2" fillId="0" borderId="5" xfId="1" applyNumberFormat="1" applyFont="1" applyBorder="1" applyAlignment="1">
      <alignment wrapText="1"/>
    </xf>
    <xf numFmtId="171" fontId="0" fillId="0" borderId="0" xfId="1" applyNumberFormat="1" applyFont="1" applyBorder="1"/>
    <xf numFmtId="10" fontId="2" fillId="0" borderId="5" xfId="2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Percent" xfId="2" builtinId="5"/>
    <cellStyle name="Table (Normal)" xfId="3" xr:uid="{92D968AF-6312-4296-850B-2FADF21DF1D9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4E296-D434-4CE6-A4B1-6DF46FC37F06}">
  <dimension ref="A1:T431"/>
  <sheetViews>
    <sheetView tabSelected="1" zoomScaleNormal="100" workbookViewId="0">
      <pane ySplit="1" topLeftCell="A405" activePane="bottomLeft" state="frozen"/>
      <selection pane="bottomLeft" activeCell="R430" sqref="R430"/>
    </sheetView>
  </sheetViews>
  <sheetFormatPr defaultColWidth="13.7265625" defaultRowHeight="10.5" x14ac:dyDescent="0.25"/>
  <cols>
    <col min="1" max="1" width="35.7265625" style="1" customWidth="1"/>
    <col min="2" max="2" width="1.54296875" style="1" customWidth="1"/>
    <col min="3" max="3" width="11" style="1" customWidth="1"/>
    <col min="4" max="4" width="0.26953125" style="1" customWidth="1"/>
    <col min="5" max="5" width="8.26953125" style="1" customWidth="1"/>
    <col min="6" max="6" width="7.81640625" style="1" customWidth="1"/>
    <col min="7" max="7" width="1.26953125" style="1" customWidth="1"/>
    <col min="8" max="9" width="18.54296875" style="1" customWidth="1"/>
    <col min="10" max="10" width="18.54296875" style="27" customWidth="1"/>
    <col min="11" max="11" width="7.81640625" style="1" customWidth="1"/>
    <col min="12" max="12" width="15.7265625" style="1" customWidth="1"/>
    <col min="13" max="13" width="1.26953125" style="1" customWidth="1"/>
    <col min="14" max="14" width="10.1796875" style="1" customWidth="1"/>
    <col min="15" max="15" width="1.26953125" style="1" customWidth="1"/>
    <col min="16" max="16" width="10.1796875" style="1" customWidth="1"/>
    <col min="17" max="17" width="1.26953125" style="1" customWidth="1"/>
    <col min="18" max="18" width="12.453125" style="14" bestFit="1" customWidth="1"/>
    <col min="19" max="19" width="18" style="1" customWidth="1"/>
    <col min="20" max="16384" width="13.7265625" style="1"/>
  </cols>
  <sheetData>
    <row r="1" spans="1:18" x14ac:dyDescent="0.25">
      <c r="A1" s="3" t="s">
        <v>0</v>
      </c>
      <c r="B1" s="27"/>
      <c r="C1" s="61" t="s">
        <v>1</v>
      </c>
      <c r="D1" s="27"/>
      <c r="E1" s="62" t="s">
        <v>2</v>
      </c>
      <c r="F1" s="62"/>
      <c r="G1" s="27"/>
      <c r="H1" s="3" t="s">
        <v>3</v>
      </c>
      <c r="I1" s="4"/>
      <c r="J1" s="3" t="s">
        <v>4</v>
      </c>
      <c r="K1" s="4"/>
      <c r="L1" s="3" t="s">
        <v>5</v>
      </c>
      <c r="M1" s="4"/>
      <c r="N1" s="60" t="s">
        <v>6</v>
      </c>
      <c r="O1" s="27"/>
      <c r="P1" s="60" t="s">
        <v>7</v>
      </c>
      <c r="Q1" s="27"/>
      <c r="R1" s="5" t="s">
        <v>8</v>
      </c>
    </row>
    <row r="2" spans="1:18" ht="15" customHeight="1" x14ac:dyDescent="0.25">
      <c r="A2" s="6" t="s">
        <v>9</v>
      </c>
      <c r="E2" s="7"/>
      <c r="F2" s="8"/>
      <c r="H2" s="9"/>
      <c r="J2" s="8"/>
      <c r="L2" s="10"/>
      <c r="N2" s="10"/>
      <c r="P2" s="10"/>
      <c r="R2" s="11"/>
    </row>
    <row r="3" spans="1:18" ht="15" customHeight="1" x14ac:dyDescent="0.25">
      <c r="A3" s="12" t="s">
        <v>10</v>
      </c>
      <c r="F3" s="13"/>
      <c r="H3" s="2"/>
      <c r="J3" s="13"/>
    </row>
    <row r="4" spans="1:18" ht="15" customHeight="1" x14ac:dyDescent="0.25">
      <c r="A4" s="12" t="s">
        <v>11</v>
      </c>
      <c r="F4" s="15"/>
      <c r="H4" s="16"/>
      <c r="J4" s="15"/>
    </row>
    <row r="5" spans="1:18" ht="15" customHeight="1" x14ac:dyDescent="0.25">
      <c r="A5" s="17" t="s">
        <v>12</v>
      </c>
      <c r="C5" s="16" t="s">
        <v>13</v>
      </c>
      <c r="E5" s="15" t="s">
        <v>14</v>
      </c>
      <c r="F5" s="18">
        <v>6.7500000000000004E-2</v>
      </c>
      <c r="H5" s="19">
        <v>0.11990000000000001</v>
      </c>
      <c r="J5" s="20">
        <v>47492</v>
      </c>
      <c r="K5" s="16"/>
      <c r="L5" s="21">
        <v>1995</v>
      </c>
      <c r="N5" s="21">
        <v>1929</v>
      </c>
      <c r="P5" s="21">
        <v>1948</v>
      </c>
      <c r="R5" s="22">
        <v>4.0000000000000002E-4</v>
      </c>
    </row>
    <row r="6" spans="1:18" ht="15" customHeight="1" x14ac:dyDescent="0.25">
      <c r="A6" s="17" t="s">
        <v>15</v>
      </c>
      <c r="C6" s="16" t="s">
        <v>16</v>
      </c>
      <c r="E6" s="15" t="s">
        <v>14</v>
      </c>
      <c r="F6" s="18">
        <v>0.06</v>
      </c>
      <c r="H6" s="19">
        <v>0.11410000000000001</v>
      </c>
      <c r="J6" s="20">
        <v>46058</v>
      </c>
      <c r="K6" s="16"/>
      <c r="L6" s="21">
        <v>198368</v>
      </c>
      <c r="N6" s="21">
        <v>196116</v>
      </c>
      <c r="P6" s="21">
        <v>194400</v>
      </c>
      <c r="R6" s="22">
        <v>4.4699999999999997E-2</v>
      </c>
    </row>
    <row r="7" spans="1:18" ht="15" customHeight="1" x14ac:dyDescent="0.25">
      <c r="A7" s="17" t="s">
        <v>15</v>
      </c>
      <c r="C7" s="16" t="s">
        <v>16</v>
      </c>
      <c r="E7" s="15" t="s">
        <v>17</v>
      </c>
      <c r="F7" s="18">
        <v>0.06</v>
      </c>
      <c r="H7" s="19">
        <v>0.11410000000000001</v>
      </c>
      <c r="J7" s="20">
        <v>46058</v>
      </c>
      <c r="K7" s="16"/>
      <c r="L7" s="21">
        <v>68941</v>
      </c>
      <c r="N7" s="21">
        <v>68176</v>
      </c>
      <c r="P7" s="21">
        <v>67562</v>
      </c>
      <c r="R7" s="22">
        <v>1.55E-2</v>
      </c>
    </row>
    <row r="8" spans="1:18" ht="15" customHeight="1" x14ac:dyDescent="0.25">
      <c r="A8" s="17" t="s">
        <v>15</v>
      </c>
      <c r="C8" s="16" t="s">
        <v>18</v>
      </c>
      <c r="E8" s="15" t="s">
        <v>14</v>
      </c>
      <c r="F8" s="18">
        <v>0.06</v>
      </c>
      <c r="H8" s="19">
        <v>0.11380000000000001</v>
      </c>
      <c r="J8" s="20">
        <v>46748</v>
      </c>
      <c r="K8" s="16"/>
      <c r="L8" s="21">
        <v>951</v>
      </c>
      <c r="N8" s="21">
        <v>916</v>
      </c>
      <c r="P8" s="21">
        <v>932</v>
      </c>
      <c r="R8" s="22">
        <v>2.0000000000000001E-4</v>
      </c>
    </row>
    <row r="9" spans="1:18" ht="15" customHeight="1" x14ac:dyDescent="0.25">
      <c r="A9" s="17" t="s">
        <v>19</v>
      </c>
      <c r="C9" s="16" t="s">
        <v>20</v>
      </c>
      <c r="E9" s="15" t="s">
        <v>14</v>
      </c>
      <c r="F9" s="18">
        <v>5.7500000000000002E-2</v>
      </c>
      <c r="H9" s="19">
        <v>0.1095</v>
      </c>
      <c r="J9" s="20">
        <v>46962</v>
      </c>
      <c r="K9" s="16"/>
      <c r="L9" s="21">
        <v>9788</v>
      </c>
      <c r="N9" s="21">
        <v>9646</v>
      </c>
      <c r="P9" s="21">
        <v>9396</v>
      </c>
      <c r="R9" s="22">
        <v>2.2000000000000001E-3</v>
      </c>
    </row>
    <row r="10" spans="1:18" ht="15" customHeight="1" x14ac:dyDescent="0.25">
      <c r="A10" s="17" t="s">
        <v>21</v>
      </c>
      <c r="C10" s="16" t="s">
        <v>22</v>
      </c>
      <c r="E10" s="15" t="s">
        <v>14</v>
      </c>
      <c r="F10" s="18">
        <v>5.5E-2</v>
      </c>
      <c r="H10" s="19">
        <v>0.1084</v>
      </c>
      <c r="J10" s="20">
        <v>46478</v>
      </c>
      <c r="K10" s="16"/>
      <c r="L10" s="21">
        <v>80879</v>
      </c>
      <c r="N10" s="21">
        <v>76445</v>
      </c>
      <c r="P10" s="21">
        <v>76330</v>
      </c>
      <c r="R10" s="22">
        <v>1.7500000000000002E-2</v>
      </c>
    </row>
    <row r="11" spans="1:18" ht="15" customHeight="1" x14ac:dyDescent="0.25">
      <c r="A11" s="17" t="s">
        <v>23</v>
      </c>
      <c r="C11" s="16" t="s">
        <v>16</v>
      </c>
      <c r="E11" s="15" t="s">
        <v>17</v>
      </c>
      <c r="F11" s="18">
        <v>6.25E-2</v>
      </c>
      <c r="H11" s="19">
        <v>0.1144</v>
      </c>
      <c r="J11" s="20">
        <v>46539</v>
      </c>
      <c r="K11" s="16"/>
      <c r="L11" s="21">
        <v>14779</v>
      </c>
      <c r="N11" s="21">
        <v>14586</v>
      </c>
      <c r="P11" s="21">
        <v>11823</v>
      </c>
      <c r="R11" s="22">
        <v>2.7000000000000001E-3</v>
      </c>
    </row>
    <row r="12" spans="1:18" ht="15" customHeight="1" x14ac:dyDescent="0.25">
      <c r="A12" s="17" t="s">
        <v>23</v>
      </c>
      <c r="C12" s="16" t="s">
        <v>24</v>
      </c>
      <c r="E12" s="15" t="s">
        <v>17</v>
      </c>
      <c r="F12" s="18">
        <v>6.25E-2</v>
      </c>
      <c r="H12" s="19">
        <v>0.1144</v>
      </c>
      <c r="J12" s="20">
        <v>46539</v>
      </c>
      <c r="K12" s="16"/>
      <c r="L12" s="21">
        <v>3914</v>
      </c>
      <c r="N12" s="21">
        <v>3859</v>
      </c>
      <c r="P12" s="21">
        <v>3132</v>
      </c>
      <c r="R12" s="22">
        <v>6.9999999999999999E-4</v>
      </c>
    </row>
    <row r="13" spans="1:18" ht="15" customHeight="1" x14ac:dyDescent="0.25">
      <c r="A13" s="17" t="s">
        <v>25</v>
      </c>
      <c r="C13" s="16" t="s">
        <v>16</v>
      </c>
      <c r="E13" s="15" t="s">
        <v>14</v>
      </c>
      <c r="F13" s="18">
        <v>0.06</v>
      </c>
      <c r="H13" s="19">
        <v>0.1125</v>
      </c>
      <c r="J13" s="20">
        <v>46099</v>
      </c>
      <c r="K13" s="16"/>
      <c r="L13" s="21">
        <v>110801</v>
      </c>
      <c r="N13" s="23">
        <v>109763</v>
      </c>
      <c r="P13" s="23">
        <v>106923</v>
      </c>
      <c r="R13" s="24">
        <v>2.46E-2</v>
      </c>
    </row>
    <row r="14" spans="1:18" ht="15" customHeight="1" x14ac:dyDescent="0.25">
      <c r="F14" s="15"/>
      <c r="H14" s="15"/>
      <c r="J14" s="15"/>
      <c r="N14" s="21">
        <f>SUM(N5:N13)</f>
        <v>481436</v>
      </c>
      <c r="P14" s="21">
        <f>SUM(P5:P13)</f>
        <v>472446</v>
      </c>
      <c r="R14" s="22">
        <f>SUM(R5:R13)</f>
        <v>0.10849999999999999</v>
      </c>
    </row>
    <row r="15" spans="1:18" ht="15" customHeight="1" x14ac:dyDescent="0.25">
      <c r="A15" s="12" t="s">
        <v>26</v>
      </c>
      <c r="F15" s="15"/>
      <c r="H15" s="15"/>
      <c r="J15" s="15"/>
    </row>
    <row r="16" spans="1:18" ht="15" customHeight="1" x14ac:dyDescent="0.25">
      <c r="A16" s="17" t="s">
        <v>27</v>
      </c>
      <c r="C16" s="16" t="s">
        <v>18</v>
      </c>
      <c r="E16" s="15" t="s">
        <v>14</v>
      </c>
      <c r="F16" s="18">
        <v>5.7500000000000002E-2</v>
      </c>
      <c r="H16" s="19">
        <v>0.1086</v>
      </c>
      <c r="J16" s="20">
        <v>46549</v>
      </c>
      <c r="K16" s="16"/>
      <c r="L16" s="21">
        <v>95906</v>
      </c>
      <c r="N16" s="21">
        <v>94590</v>
      </c>
      <c r="P16" s="21">
        <v>92789</v>
      </c>
      <c r="R16" s="22">
        <v>2.1299999999999999E-2</v>
      </c>
    </row>
    <row r="17" spans="1:18" ht="15" customHeight="1" x14ac:dyDescent="0.25">
      <c r="A17" s="17" t="s">
        <v>28</v>
      </c>
      <c r="C17" s="16" t="s">
        <v>29</v>
      </c>
      <c r="E17" s="15" t="s">
        <v>14</v>
      </c>
      <c r="F17" s="18">
        <v>5.7500000000000002E-2</v>
      </c>
      <c r="H17" s="19">
        <v>0.1099</v>
      </c>
      <c r="J17" s="20">
        <v>47318</v>
      </c>
      <c r="K17" s="16"/>
      <c r="L17" s="21">
        <v>1006</v>
      </c>
      <c r="N17" s="21">
        <v>984</v>
      </c>
      <c r="P17" s="21">
        <v>991</v>
      </c>
      <c r="R17" s="22">
        <v>2.0000000000000001E-4</v>
      </c>
    </row>
    <row r="18" spans="1:18" ht="15" customHeight="1" x14ac:dyDescent="0.25">
      <c r="A18" s="17" t="s">
        <v>28</v>
      </c>
      <c r="C18" s="16" t="s">
        <v>30</v>
      </c>
      <c r="E18" s="15" t="s">
        <v>31</v>
      </c>
      <c r="F18" s="18">
        <v>5.7500000000000002E-2</v>
      </c>
      <c r="H18" s="19">
        <v>9.35E-2</v>
      </c>
      <c r="J18" s="20">
        <v>47318</v>
      </c>
      <c r="K18" s="16" t="s">
        <v>32</v>
      </c>
      <c r="L18" s="21">
        <v>1122</v>
      </c>
      <c r="N18" s="21">
        <v>977</v>
      </c>
      <c r="P18" s="21">
        <v>1081</v>
      </c>
      <c r="R18" s="22">
        <v>2.0000000000000001E-4</v>
      </c>
    </row>
    <row r="19" spans="1:18" ht="15" customHeight="1" x14ac:dyDescent="0.25">
      <c r="A19" s="17" t="s">
        <v>33</v>
      </c>
      <c r="C19" s="16" t="s">
        <v>29</v>
      </c>
      <c r="E19" s="15" t="s">
        <v>17</v>
      </c>
      <c r="F19" s="18">
        <v>5.5E-2</v>
      </c>
      <c r="H19" s="19">
        <v>0.1084</v>
      </c>
      <c r="J19" s="20">
        <v>46507</v>
      </c>
      <c r="K19" s="16"/>
      <c r="L19" s="21">
        <v>128198</v>
      </c>
      <c r="N19" s="21">
        <v>126102</v>
      </c>
      <c r="P19" s="21">
        <v>125634</v>
      </c>
      <c r="R19" s="22">
        <v>2.8899999999999999E-2</v>
      </c>
    </row>
    <row r="20" spans="1:18" ht="15" customHeight="1" x14ac:dyDescent="0.25">
      <c r="A20" s="17" t="s">
        <v>34</v>
      </c>
      <c r="C20" s="16" t="s">
        <v>16</v>
      </c>
      <c r="E20" s="15" t="s">
        <v>14</v>
      </c>
      <c r="F20" s="18">
        <v>6.25E-2</v>
      </c>
      <c r="H20" s="19">
        <v>0.1144</v>
      </c>
      <c r="J20" s="20">
        <v>46365</v>
      </c>
      <c r="K20" s="16"/>
      <c r="L20" s="21">
        <v>143110</v>
      </c>
      <c r="N20" s="21">
        <v>141703</v>
      </c>
      <c r="P20" s="21">
        <v>143110</v>
      </c>
      <c r="R20" s="22">
        <v>3.2899999999999999E-2</v>
      </c>
    </row>
    <row r="21" spans="1:18" ht="15" customHeight="1" x14ac:dyDescent="0.25">
      <c r="A21" s="17" t="s">
        <v>34</v>
      </c>
      <c r="C21" s="16" t="s">
        <v>16</v>
      </c>
      <c r="E21" s="15" t="s">
        <v>14</v>
      </c>
      <c r="F21" s="18">
        <v>6.25E-2</v>
      </c>
      <c r="H21" s="19">
        <v>0.1144</v>
      </c>
      <c r="J21" s="20">
        <v>47154</v>
      </c>
      <c r="K21" s="16"/>
      <c r="L21" s="21">
        <v>4085</v>
      </c>
      <c r="N21" s="21">
        <v>4020</v>
      </c>
      <c r="P21" s="21">
        <v>4085</v>
      </c>
      <c r="R21" s="22">
        <v>8.9999999999999998E-4</v>
      </c>
    </row>
    <row r="22" spans="1:18" ht="15" customHeight="1" x14ac:dyDescent="0.25">
      <c r="A22" s="17" t="s">
        <v>35</v>
      </c>
      <c r="C22" s="16" t="s">
        <v>13</v>
      </c>
      <c r="E22" s="15" t="s">
        <v>14</v>
      </c>
      <c r="F22" s="18">
        <v>6.1500000000000006E-2</v>
      </c>
      <c r="H22" s="19">
        <v>0.115</v>
      </c>
      <c r="J22" s="20">
        <v>47284</v>
      </c>
      <c r="K22" s="16"/>
      <c r="L22" s="21">
        <v>2784</v>
      </c>
      <c r="N22" s="21">
        <v>2735</v>
      </c>
      <c r="P22" s="21">
        <v>2723</v>
      </c>
      <c r="R22" s="22">
        <v>5.9999999999999995E-4</v>
      </c>
    </row>
    <row r="23" spans="1:18" ht="15" customHeight="1" x14ac:dyDescent="0.25">
      <c r="A23" s="17" t="s">
        <v>36</v>
      </c>
      <c r="C23" s="16" t="s">
        <v>37</v>
      </c>
      <c r="E23" s="15" t="s">
        <v>14</v>
      </c>
      <c r="F23" s="18">
        <v>6.25E-2</v>
      </c>
      <c r="H23" s="19">
        <v>0.11109999999999999</v>
      </c>
      <c r="J23" s="20">
        <v>47117</v>
      </c>
      <c r="K23" s="16"/>
      <c r="L23" s="21">
        <v>1091</v>
      </c>
      <c r="N23" s="21">
        <v>1051</v>
      </c>
      <c r="P23" s="21">
        <v>1061</v>
      </c>
      <c r="R23" s="22">
        <v>2.0000000000000001E-4</v>
      </c>
    </row>
    <row r="24" spans="1:18" ht="15" customHeight="1" x14ac:dyDescent="0.25">
      <c r="A24" s="17" t="s">
        <v>38</v>
      </c>
      <c r="C24" s="16" t="s">
        <v>13</v>
      </c>
      <c r="E24" s="15" t="s">
        <v>14</v>
      </c>
      <c r="F24" s="18">
        <v>5.7500000000000002E-2</v>
      </c>
      <c r="H24" s="19">
        <v>0.11140000000000001</v>
      </c>
      <c r="J24" s="20">
        <v>47118</v>
      </c>
      <c r="K24" s="16"/>
      <c r="L24" s="21">
        <v>24011</v>
      </c>
      <c r="N24" s="21">
        <v>23586</v>
      </c>
      <c r="P24" s="21">
        <v>23466</v>
      </c>
      <c r="R24" s="22">
        <v>5.4000000000000003E-3</v>
      </c>
    </row>
    <row r="25" spans="1:18" ht="15" customHeight="1" x14ac:dyDescent="0.25">
      <c r="A25" s="17" t="s">
        <v>39</v>
      </c>
      <c r="C25" s="16" t="s">
        <v>40</v>
      </c>
      <c r="E25" s="15" t="s">
        <v>14</v>
      </c>
      <c r="F25" s="18">
        <v>4.7500000000000001E-2</v>
      </c>
      <c r="H25" s="19">
        <v>0.1014</v>
      </c>
      <c r="J25" s="20">
        <v>46386</v>
      </c>
      <c r="K25" s="16"/>
      <c r="L25" s="21">
        <v>4583</v>
      </c>
      <c r="N25" s="21">
        <v>4542</v>
      </c>
      <c r="P25" s="21">
        <v>4548</v>
      </c>
      <c r="R25" s="22">
        <v>1E-3</v>
      </c>
    </row>
    <row r="26" spans="1:18" ht="15" customHeight="1" x14ac:dyDescent="0.25">
      <c r="A26" s="17" t="s">
        <v>39</v>
      </c>
      <c r="C26" s="16" t="s">
        <v>40</v>
      </c>
      <c r="E26" s="15" t="s">
        <v>17</v>
      </c>
      <c r="F26" s="18">
        <v>4.7500000000000001E-2</v>
      </c>
      <c r="H26" s="19">
        <v>9.4800000000000009E-2</v>
      </c>
      <c r="J26" s="20">
        <v>46386</v>
      </c>
      <c r="K26" s="16"/>
      <c r="L26" s="21">
        <v>529</v>
      </c>
      <c r="N26" s="21">
        <v>520</v>
      </c>
      <c r="P26" s="21">
        <v>525</v>
      </c>
      <c r="R26" s="22">
        <v>1E-4</v>
      </c>
    </row>
    <row r="27" spans="1:18" ht="15" customHeight="1" x14ac:dyDescent="0.25">
      <c r="A27" s="17" t="s">
        <v>39</v>
      </c>
      <c r="C27" s="16" t="s">
        <v>41</v>
      </c>
      <c r="E27" s="15" t="s">
        <v>42</v>
      </c>
      <c r="F27" s="18">
        <v>3.7499999999999999E-2</v>
      </c>
      <c r="H27" s="19">
        <v>0.12</v>
      </c>
      <c r="J27" s="20">
        <v>46386</v>
      </c>
      <c r="K27" s="16"/>
      <c r="L27" s="21">
        <v>103</v>
      </c>
      <c r="N27" s="21">
        <v>98</v>
      </c>
      <c r="P27" s="21">
        <v>99</v>
      </c>
      <c r="R27" s="22">
        <v>0</v>
      </c>
    </row>
    <row r="28" spans="1:18" ht="15" customHeight="1" x14ac:dyDescent="0.25">
      <c r="A28" s="17" t="s">
        <v>39</v>
      </c>
      <c r="C28" s="16" t="s">
        <v>41</v>
      </c>
      <c r="E28" s="15" t="s">
        <v>14</v>
      </c>
      <c r="F28" s="18">
        <v>4.7500000000000001E-2</v>
      </c>
      <c r="H28" s="19">
        <v>0.1002</v>
      </c>
      <c r="J28" s="20">
        <v>46386</v>
      </c>
      <c r="K28" s="16"/>
      <c r="L28" s="21">
        <v>870</v>
      </c>
      <c r="N28" s="21">
        <v>860</v>
      </c>
      <c r="P28" s="21">
        <v>859</v>
      </c>
      <c r="R28" s="22">
        <v>2.0000000000000001E-4</v>
      </c>
    </row>
    <row r="29" spans="1:18" ht="15" customHeight="1" x14ac:dyDescent="0.25">
      <c r="A29" s="17" t="s">
        <v>39</v>
      </c>
      <c r="C29" s="16" t="s">
        <v>40</v>
      </c>
      <c r="E29" s="15" t="s">
        <v>31</v>
      </c>
      <c r="F29" s="18">
        <v>4.7500000000000001E-2</v>
      </c>
      <c r="H29" s="19">
        <v>6.9500000000000006E-2</v>
      </c>
      <c r="J29" s="20">
        <v>46386</v>
      </c>
      <c r="K29" s="16" t="s">
        <v>32</v>
      </c>
      <c r="L29" s="21">
        <v>1839</v>
      </c>
      <c r="N29" s="23">
        <v>2110</v>
      </c>
      <c r="P29" s="23">
        <v>1992</v>
      </c>
      <c r="R29" s="24">
        <v>5.0000000000000001E-4</v>
      </c>
    </row>
    <row r="30" spans="1:18" ht="15" customHeight="1" x14ac:dyDescent="0.25">
      <c r="F30" s="15"/>
      <c r="H30" s="15"/>
      <c r="J30" s="15"/>
      <c r="N30" s="21">
        <f>SUM(N16:N29)</f>
        <v>403878</v>
      </c>
      <c r="P30" s="21">
        <f>SUM(P16:P29)</f>
        <v>402963</v>
      </c>
      <c r="R30" s="22">
        <f>SUM(R16:R29)</f>
        <v>9.240000000000001E-2</v>
      </c>
    </row>
    <row r="31" spans="1:18" ht="15" customHeight="1" x14ac:dyDescent="0.25">
      <c r="A31" s="12" t="s">
        <v>43</v>
      </c>
      <c r="F31" s="15"/>
      <c r="H31" s="15"/>
      <c r="J31" s="15"/>
    </row>
    <row r="32" spans="1:18" ht="15" customHeight="1" x14ac:dyDescent="0.25">
      <c r="A32" s="17" t="s">
        <v>44</v>
      </c>
      <c r="C32" s="16" t="s">
        <v>40</v>
      </c>
      <c r="E32" s="15" t="s">
        <v>14</v>
      </c>
      <c r="F32" s="18">
        <v>0.06</v>
      </c>
      <c r="H32" s="19">
        <v>0.11650000000000001</v>
      </c>
      <c r="J32" s="20">
        <v>46444</v>
      </c>
      <c r="K32" s="16"/>
      <c r="L32" s="21">
        <v>51921</v>
      </c>
      <c r="N32" s="21">
        <v>51456</v>
      </c>
      <c r="P32" s="21">
        <v>51921</v>
      </c>
      <c r="R32" s="22">
        <v>1.1900000000000001E-2</v>
      </c>
    </row>
    <row r="33" spans="1:18" ht="15" customHeight="1" x14ac:dyDescent="0.25">
      <c r="A33" s="17" t="s">
        <v>45</v>
      </c>
      <c r="C33" s="16" t="s">
        <v>18</v>
      </c>
      <c r="E33" s="15" t="s">
        <v>14</v>
      </c>
      <c r="F33" s="18">
        <v>0.06</v>
      </c>
      <c r="H33" s="19">
        <v>0.1124</v>
      </c>
      <c r="J33" s="20">
        <v>45713</v>
      </c>
      <c r="K33" s="16"/>
      <c r="L33" s="21">
        <v>12059</v>
      </c>
      <c r="N33" s="21">
        <v>11982</v>
      </c>
      <c r="P33" s="21">
        <v>11336</v>
      </c>
      <c r="R33" s="22">
        <v>2.5999999999999999E-3</v>
      </c>
    </row>
    <row r="34" spans="1:18" ht="15" customHeight="1" x14ac:dyDescent="0.25">
      <c r="A34" s="17" t="s">
        <v>46</v>
      </c>
      <c r="C34" s="16" t="s">
        <v>16</v>
      </c>
      <c r="E34" s="15" t="s">
        <v>14</v>
      </c>
      <c r="F34" s="18">
        <v>0.06</v>
      </c>
      <c r="H34" s="19">
        <v>0.1124</v>
      </c>
      <c r="J34" s="20">
        <v>45713</v>
      </c>
      <c r="K34" s="16"/>
      <c r="L34" s="21">
        <v>82758</v>
      </c>
      <c r="N34" s="21">
        <v>82336</v>
      </c>
      <c r="P34" s="21">
        <v>77792</v>
      </c>
      <c r="R34" s="22">
        <v>1.7899999999999999E-2</v>
      </c>
    </row>
    <row r="35" spans="1:18" ht="15" customHeight="1" x14ac:dyDescent="0.25">
      <c r="A35" s="17" t="s">
        <v>47</v>
      </c>
      <c r="C35" s="16" t="s">
        <v>20</v>
      </c>
      <c r="E35" s="15" t="s">
        <v>14</v>
      </c>
      <c r="F35" s="18">
        <v>7.7499999999999999E-2</v>
      </c>
      <c r="H35" s="19">
        <v>0.128</v>
      </c>
      <c r="J35" s="20">
        <v>46631</v>
      </c>
      <c r="K35" s="16"/>
      <c r="L35" s="21">
        <v>12500</v>
      </c>
      <c r="N35" s="21">
        <v>12327</v>
      </c>
      <c r="P35" s="21">
        <v>11250</v>
      </c>
      <c r="R35" s="22">
        <v>2.5999999999999999E-3</v>
      </c>
    </row>
    <row r="36" spans="1:18" ht="15" customHeight="1" x14ac:dyDescent="0.25">
      <c r="A36" s="17" t="s">
        <v>48</v>
      </c>
      <c r="C36" s="16" t="s">
        <v>16</v>
      </c>
      <c r="E36" s="15" t="s">
        <v>14</v>
      </c>
      <c r="F36" s="18">
        <v>6.25E-2</v>
      </c>
      <c r="H36" s="19">
        <v>0.11509999999999999</v>
      </c>
      <c r="J36" s="20">
        <v>45754</v>
      </c>
      <c r="K36" s="16"/>
      <c r="L36" s="21">
        <v>121633</v>
      </c>
      <c r="N36" s="21">
        <v>120945</v>
      </c>
      <c r="P36" s="21">
        <v>120416</v>
      </c>
      <c r="R36" s="22">
        <v>2.7699999999999999E-2</v>
      </c>
    </row>
    <row r="37" spans="1:18" ht="15" customHeight="1" x14ac:dyDescent="0.25">
      <c r="A37" s="17" t="s">
        <v>49</v>
      </c>
      <c r="C37" s="16" t="s">
        <v>40</v>
      </c>
      <c r="E37" s="15" t="s">
        <v>14</v>
      </c>
      <c r="F37" s="18">
        <v>6.5000000000000002E-2</v>
      </c>
      <c r="H37" s="19">
        <v>0.11890000000000001</v>
      </c>
      <c r="J37" s="20">
        <v>46385</v>
      </c>
      <c r="K37" s="16"/>
      <c r="L37" s="21">
        <v>49997</v>
      </c>
      <c r="N37" s="23">
        <v>49415</v>
      </c>
      <c r="P37" s="23">
        <v>49997</v>
      </c>
      <c r="R37" s="24">
        <v>1.15E-2</v>
      </c>
    </row>
    <row r="38" spans="1:18" ht="15" customHeight="1" x14ac:dyDescent="0.25">
      <c r="F38" s="15"/>
      <c r="H38" s="15"/>
      <c r="J38" s="15"/>
      <c r="N38" s="21">
        <f>SUM(N32:N37)</f>
        <v>328461</v>
      </c>
      <c r="P38" s="21">
        <f>SUM(P32:P37)</f>
        <v>322712</v>
      </c>
      <c r="R38" s="22">
        <f>SUM(R32:R37)</f>
        <v>7.4199999999999988E-2</v>
      </c>
    </row>
    <row r="39" spans="1:18" ht="15" customHeight="1" x14ac:dyDescent="0.25">
      <c r="A39" s="12" t="s">
        <v>50</v>
      </c>
      <c r="F39" s="15"/>
      <c r="H39" s="15"/>
      <c r="J39" s="15"/>
    </row>
    <row r="40" spans="1:18" ht="15" customHeight="1" x14ac:dyDescent="0.25">
      <c r="A40" s="17" t="s">
        <v>51</v>
      </c>
      <c r="C40" s="16" t="s">
        <v>52</v>
      </c>
      <c r="E40" s="15" t="s">
        <v>14</v>
      </c>
      <c r="F40" s="18">
        <v>5.7500000000000002E-2</v>
      </c>
      <c r="H40" s="19">
        <v>0.10740000000000001</v>
      </c>
      <c r="J40" s="20">
        <v>46880</v>
      </c>
      <c r="K40" s="16"/>
      <c r="L40" s="21">
        <v>227323</v>
      </c>
      <c r="N40" s="21">
        <v>227323</v>
      </c>
      <c r="P40" s="21">
        <v>227323</v>
      </c>
      <c r="R40" s="22">
        <v>5.2299999999999999E-2</v>
      </c>
    </row>
    <row r="41" spans="1:18" ht="15" customHeight="1" x14ac:dyDescent="0.25">
      <c r="A41" s="17" t="s">
        <v>53</v>
      </c>
      <c r="C41" s="16" t="s">
        <v>18</v>
      </c>
      <c r="E41" s="15" t="s">
        <v>14</v>
      </c>
      <c r="F41" s="18">
        <v>5.7500000000000002E-2</v>
      </c>
      <c r="H41" s="19">
        <v>0.111</v>
      </c>
      <c r="J41" s="20">
        <v>46736</v>
      </c>
      <c r="K41" s="16"/>
      <c r="L41" s="21">
        <v>4055</v>
      </c>
      <c r="N41" s="21">
        <v>3995</v>
      </c>
      <c r="P41" s="21">
        <v>3933</v>
      </c>
      <c r="R41" s="22">
        <v>8.9999999999999998E-4</v>
      </c>
    </row>
    <row r="42" spans="1:18" ht="15" customHeight="1" x14ac:dyDescent="0.25">
      <c r="A42" s="17" t="s">
        <v>53</v>
      </c>
      <c r="C42" s="16" t="s">
        <v>13</v>
      </c>
      <c r="E42" s="15" t="s">
        <v>14</v>
      </c>
      <c r="F42" s="18">
        <v>5.7500000000000002E-2</v>
      </c>
      <c r="H42" s="19">
        <v>0.11130000000000001</v>
      </c>
      <c r="J42" s="20">
        <v>46736</v>
      </c>
      <c r="K42" s="16"/>
      <c r="L42" s="21">
        <v>941</v>
      </c>
      <c r="N42" s="21">
        <v>913</v>
      </c>
      <c r="P42" s="21">
        <v>855</v>
      </c>
      <c r="R42" s="22">
        <v>2.0000000000000001E-4</v>
      </c>
    </row>
    <row r="43" spans="1:18" ht="15" customHeight="1" x14ac:dyDescent="0.25">
      <c r="A43" s="17" t="s">
        <v>54</v>
      </c>
      <c r="C43" s="16" t="s">
        <v>18</v>
      </c>
      <c r="E43" s="15" t="s">
        <v>14</v>
      </c>
      <c r="F43" s="18">
        <v>0.06</v>
      </c>
      <c r="H43" s="19">
        <v>0.11310000000000001</v>
      </c>
      <c r="J43" s="20">
        <v>47105</v>
      </c>
      <c r="K43" s="16"/>
      <c r="L43" s="21">
        <v>284511</v>
      </c>
      <c r="N43" s="21">
        <v>281805</v>
      </c>
      <c r="P43" s="21">
        <v>284511</v>
      </c>
      <c r="R43" s="22">
        <v>6.54E-2</v>
      </c>
    </row>
    <row r="44" spans="1:18" ht="15" customHeight="1" x14ac:dyDescent="0.25">
      <c r="A44" s="17" t="s">
        <v>54</v>
      </c>
      <c r="C44" s="16" t="s">
        <v>18</v>
      </c>
      <c r="E44" s="15" t="s">
        <v>14</v>
      </c>
      <c r="F44" s="18">
        <v>0.06</v>
      </c>
      <c r="H44" s="19">
        <v>0.11310000000000001</v>
      </c>
      <c r="J44" s="20">
        <v>47104</v>
      </c>
      <c r="K44" s="16"/>
      <c r="L44" s="21">
        <v>4913</v>
      </c>
      <c r="N44" s="21">
        <v>4855</v>
      </c>
      <c r="P44" s="21">
        <v>4913</v>
      </c>
      <c r="R44" s="22">
        <v>1.1000000000000001E-3</v>
      </c>
    </row>
    <row r="45" spans="1:18" ht="15" customHeight="1" x14ac:dyDescent="0.25">
      <c r="A45" s="17" t="s">
        <v>55</v>
      </c>
      <c r="C45" s="16" t="s">
        <v>13</v>
      </c>
      <c r="E45" s="15" t="s">
        <v>14</v>
      </c>
      <c r="F45" s="18">
        <v>5.7500000000000002E-2</v>
      </c>
      <c r="H45" s="19">
        <v>0.1094</v>
      </c>
      <c r="J45" s="20">
        <v>46731</v>
      </c>
      <c r="K45" s="16"/>
      <c r="L45" s="21">
        <v>5893</v>
      </c>
      <c r="N45" s="21">
        <v>5797</v>
      </c>
      <c r="P45" s="21">
        <v>5882</v>
      </c>
      <c r="R45" s="22">
        <v>1.4E-3</v>
      </c>
    </row>
    <row r="46" spans="1:18" ht="15" customHeight="1" x14ac:dyDescent="0.25">
      <c r="A46" s="17" t="s">
        <v>55</v>
      </c>
      <c r="C46" s="16" t="s">
        <v>13</v>
      </c>
      <c r="E46" s="15" t="s">
        <v>42</v>
      </c>
      <c r="F46" s="18">
        <v>4.7500000000000001E-2</v>
      </c>
      <c r="H46" s="19">
        <v>0.13</v>
      </c>
      <c r="J46" s="20">
        <v>46731</v>
      </c>
      <c r="K46" s="16"/>
      <c r="L46" s="21">
        <v>248</v>
      </c>
      <c r="N46" s="21">
        <v>232</v>
      </c>
      <c r="P46" s="21">
        <v>248</v>
      </c>
      <c r="R46" s="22">
        <v>1E-4</v>
      </c>
    </row>
    <row r="47" spans="1:18" ht="15" customHeight="1" x14ac:dyDescent="0.25">
      <c r="A47" s="17" t="s">
        <v>56</v>
      </c>
      <c r="C47" s="16" t="s">
        <v>57</v>
      </c>
      <c r="E47" s="15" t="s">
        <v>14</v>
      </c>
      <c r="F47" s="18">
        <v>5.5999999999999994E-2</v>
      </c>
      <c r="H47" s="19">
        <v>0.10650000000000001</v>
      </c>
      <c r="J47" s="20">
        <v>47045</v>
      </c>
      <c r="K47" s="16"/>
      <c r="L47" s="21">
        <v>20220</v>
      </c>
      <c r="N47" s="21">
        <v>19914</v>
      </c>
      <c r="P47" s="21">
        <v>19613</v>
      </c>
      <c r="R47" s="22">
        <v>4.4999999999999997E-3</v>
      </c>
    </row>
    <row r="48" spans="1:18" ht="15" customHeight="1" x14ac:dyDescent="0.25">
      <c r="A48" s="17" t="s">
        <v>56</v>
      </c>
      <c r="C48" s="16" t="s">
        <v>13</v>
      </c>
      <c r="E48" s="15" t="s">
        <v>14</v>
      </c>
      <c r="F48" s="18">
        <v>5.5E-2</v>
      </c>
      <c r="H48" s="19">
        <v>0.1075</v>
      </c>
      <c r="J48" s="20">
        <v>47045</v>
      </c>
      <c r="K48" s="16"/>
      <c r="L48" s="21">
        <v>2200</v>
      </c>
      <c r="N48" s="21">
        <v>2166</v>
      </c>
      <c r="P48" s="21">
        <v>2130</v>
      </c>
      <c r="R48" s="22">
        <v>5.0000000000000001E-4</v>
      </c>
    </row>
    <row r="49" spans="1:18" ht="15" customHeight="1" x14ac:dyDescent="0.25">
      <c r="A49" s="17" t="s">
        <v>58</v>
      </c>
      <c r="C49" s="16" t="s">
        <v>57</v>
      </c>
      <c r="E49" s="15" t="s">
        <v>14</v>
      </c>
      <c r="F49" s="18">
        <v>6.25E-2</v>
      </c>
      <c r="H49" s="19">
        <v>0.1095</v>
      </c>
      <c r="J49" s="20">
        <v>46722</v>
      </c>
      <c r="K49" s="16"/>
      <c r="L49" s="21">
        <v>20804</v>
      </c>
      <c r="N49" s="21">
        <v>20494</v>
      </c>
      <c r="P49" s="21">
        <v>20595</v>
      </c>
      <c r="R49" s="22">
        <v>4.7000000000000002E-3</v>
      </c>
    </row>
    <row r="50" spans="1:18" ht="15" customHeight="1" x14ac:dyDescent="0.25">
      <c r="A50" s="17" t="s">
        <v>58</v>
      </c>
      <c r="C50" s="16" t="s">
        <v>13</v>
      </c>
      <c r="E50" s="15" t="s">
        <v>14</v>
      </c>
      <c r="F50" s="18">
        <v>5.7500000000000002E-2</v>
      </c>
      <c r="H50" s="19">
        <v>0.1095</v>
      </c>
      <c r="J50" s="20">
        <v>46722</v>
      </c>
      <c r="K50" s="16"/>
      <c r="L50" s="21">
        <v>7183</v>
      </c>
      <c r="N50" s="21">
        <v>7059</v>
      </c>
      <c r="P50" s="21">
        <v>7089</v>
      </c>
      <c r="R50" s="22">
        <v>1.6000000000000001E-3</v>
      </c>
    </row>
    <row r="51" spans="1:18" ht="15" customHeight="1" x14ac:dyDescent="0.25">
      <c r="A51" s="17" t="s">
        <v>59</v>
      </c>
      <c r="C51" s="16" t="s">
        <v>60</v>
      </c>
      <c r="E51" s="15" t="s">
        <v>14</v>
      </c>
      <c r="F51" s="18">
        <v>6.1500000000000006E-2</v>
      </c>
      <c r="H51" s="19">
        <v>0.1137</v>
      </c>
      <c r="J51" s="20">
        <v>46038</v>
      </c>
      <c r="K51" s="16"/>
      <c r="L51" s="21">
        <v>11075</v>
      </c>
      <c r="N51" s="21">
        <v>11045</v>
      </c>
      <c r="P51" s="21">
        <v>10937</v>
      </c>
      <c r="R51" s="22">
        <v>2.5000000000000001E-3</v>
      </c>
    </row>
    <row r="52" spans="1:18" ht="15" customHeight="1" x14ac:dyDescent="0.25">
      <c r="A52" s="17" t="s">
        <v>59</v>
      </c>
      <c r="C52" s="16" t="s">
        <v>60</v>
      </c>
      <c r="E52" s="15" t="s">
        <v>14</v>
      </c>
      <c r="F52" s="18">
        <v>0.06</v>
      </c>
      <c r="H52" s="19">
        <v>0.1137</v>
      </c>
      <c r="J52" s="20">
        <v>46038</v>
      </c>
      <c r="K52" s="16"/>
      <c r="L52" s="21">
        <v>133007</v>
      </c>
      <c r="N52" s="21">
        <v>131648</v>
      </c>
      <c r="P52" s="21">
        <v>131345</v>
      </c>
      <c r="R52" s="22">
        <v>3.0200000000000001E-2</v>
      </c>
    </row>
    <row r="53" spans="1:18" ht="15" customHeight="1" x14ac:dyDescent="0.25">
      <c r="A53" s="17" t="s">
        <v>61</v>
      </c>
      <c r="C53" s="16" t="s">
        <v>22</v>
      </c>
      <c r="E53" s="15" t="s">
        <v>14</v>
      </c>
      <c r="F53" s="18">
        <v>0.06</v>
      </c>
      <c r="H53" s="19">
        <v>0.11310000000000001</v>
      </c>
      <c r="J53" s="20">
        <v>46693</v>
      </c>
      <c r="K53" s="16"/>
      <c r="L53" s="21">
        <v>20735</v>
      </c>
      <c r="N53" s="23">
        <v>20378</v>
      </c>
      <c r="P53" s="23">
        <v>18506</v>
      </c>
      <c r="R53" s="24">
        <v>4.3E-3</v>
      </c>
    </row>
    <row r="54" spans="1:18" ht="15" customHeight="1" x14ac:dyDescent="0.25">
      <c r="F54" s="15"/>
      <c r="H54" s="15"/>
      <c r="J54" s="15"/>
      <c r="N54" s="21">
        <f>SUM(N40:N53)</f>
        <v>737624</v>
      </c>
      <c r="P54" s="21">
        <f>SUM(P40:P53)</f>
        <v>737880</v>
      </c>
      <c r="R54" s="22">
        <f>SUM(R40:R53)</f>
        <v>0.16969999999999999</v>
      </c>
    </row>
    <row r="55" spans="1:18" ht="15" customHeight="1" x14ac:dyDescent="0.25">
      <c r="A55" s="12" t="s">
        <v>62</v>
      </c>
      <c r="F55" s="15"/>
      <c r="H55" s="15"/>
      <c r="J55" s="15"/>
    </row>
    <row r="56" spans="1:18" ht="15" customHeight="1" x14ac:dyDescent="0.25">
      <c r="A56" s="17" t="s">
        <v>63</v>
      </c>
      <c r="C56" s="16" t="s">
        <v>64</v>
      </c>
      <c r="E56" s="15" t="s">
        <v>17</v>
      </c>
      <c r="F56" s="18">
        <v>6.5000000000000002E-2</v>
      </c>
      <c r="H56" s="19">
        <v>0.1182</v>
      </c>
      <c r="J56" s="20">
        <v>46510</v>
      </c>
      <c r="K56" s="16"/>
      <c r="L56" s="21">
        <v>13695</v>
      </c>
      <c r="N56" s="21">
        <v>13520</v>
      </c>
      <c r="P56" s="21">
        <v>12805</v>
      </c>
      <c r="R56" s="22">
        <v>2.8999999999999998E-3</v>
      </c>
    </row>
    <row r="57" spans="1:18" ht="15" customHeight="1" x14ac:dyDescent="0.25">
      <c r="A57" s="17" t="s">
        <v>65</v>
      </c>
      <c r="C57" s="16" t="s">
        <v>41</v>
      </c>
      <c r="E57" s="15" t="s">
        <v>14</v>
      </c>
      <c r="F57" s="18">
        <v>0.06</v>
      </c>
      <c r="H57" s="19">
        <v>0.11199999999999999</v>
      </c>
      <c r="J57" s="20">
        <v>46752</v>
      </c>
      <c r="K57" s="16"/>
      <c r="L57" s="21">
        <v>38121</v>
      </c>
      <c r="N57" s="23">
        <v>36807</v>
      </c>
      <c r="P57" s="23">
        <v>37850</v>
      </c>
      <c r="R57" s="24">
        <v>8.6999999999999994E-3</v>
      </c>
    </row>
    <row r="58" spans="1:18" ht="15" customHeight="1" x14ac:dyDescent="0.25">
      <c r="F58" s="15"/>
      <c r="H58" s="15"/>
      <c r="J58" s="15"/>
      <c r="N58" s="21">
        <f>SUM(N56:N57)</f>
        <v>50327</v>
      </c>
      <c r="P58" s="21">
        <f>SUM(P56:P57)</f>
        <v>50655</v>
      </c>
      <c r="R58" s="22">
        <f>SUM(R56:R57)</f>
        <v>1.1599999999999999E-2</v>
      </c>
    </row>
    <row r="59" spans="1:18" ht="15" customHeight="1" x14ac:dyDescent="0.25">
      <c r="A59" s="12" t="s">
        <v>66</v>
      </c>
      <c r="F59" s="15"/>
      <c r="H59" s="15"/>
      <c r="J59" s="15"/>
    </row>
    <row r="60" spans="1:18" ht="15" customHeight="1" x14ac:dyDescent="0.25">
      <c r="A60" s="17" t="s">
        <v>67</v>
      </c>
      <c r="C60" s="16" t="s">
        <v>13</v>
      </c>
      <c r="E60" s="15" t="s">
        <v>14</v>
      </c>
      <c r="F60" s="18">
        <v>6.4000000000000001E-2</v>
      </c>
      <c r="H60" s="19">
        <v>0.11789999999999999</v>
      </c>
      <c r="J60" s="20">
        <v>47028</v>
      </c>
      <c r="K60" s="16"/>
      <c r="L60" s="21">
        <v>18791</v>
      </c>
      <c r="N60" s="21">
        <v>18481</v>
      </c>
      <c r="P60" s="21">
        <v>18396</v>
      </c>
      <c r="R60" s="22">
        <v>4.1999999999999997E-3</v>
      </c>
    </row>
    <row r="61" spans="1:18" ht="15" customHeight="1" x14ac:dyDescent="0.25">
      <c r="A61" s="17" t="s">
        <v>67</v>
      </c>
      <c r="C61" s="16" t="s">
        <v>18</v>
      </c>
      <c r="E61" s="15" t="s">
        <v>14</v>
      </c>
      <c r="F61" s="18">
        <v>6.4000000000000001E-2</v>
      </c>
      <c r="G61" s="15"/>
      <c r="H61" s="19">
        <v>0.11789999999999999</v>
      </c>
      <c r="J61" s="20">
        <v>47026</v>
      </c>
      <c r="K61" s="16"/>
      <c r="L61" s="21">
        <v>1985</v>
      </c>
      <c r="N61" s="23">
        <v>1932</v>
      </c>
      <c r="P61" s="23">
        <v>1945</v>
      </c>
      <c r="R61" s="24">
        <v>4.0000000000000002E-4</v>
      </c>
    </row>
    <row r="62" spans="1:18" ht="15" customHeight="1" x14ac:dyDescent="0.25">
      <c r="F62" s="15"/>
      <c r="H62" s="15"/>
      <c r="J62" s="15"/>
      <c r="N62" s="21">
        <f>SUM(N60:N61)</f>
        <v>20413</v>
      </c>
      <c r="P62" s="21">
        <f>SUM(P60:P61)</f>
        <v>20341</v>
      </c>
      <c r="R62" s="22">
        <f>SUM(R60:R61)</f>
        <v>4.5999999999999999E-3</v>
      </c>
    </row>
    <row r="63" spans="1:18" ht="15" customHeight="1" x14ac:dyDescent="0.25">
      <c r="A63" s="12" t="s">
        <v>68</v>
      </c>
      <c r="F63" s="15"/>
      <c r="H63" s="15"/>
      <c r="J63" s="15"/>
    </row>
    <row r="64" spans="1:18" ht="15" customHeight="1" x14ac:dyDescent="0.25">
      <c r="A64" s="17" t="s">
        <v>69</v>
      </c>
      <c r="C64" s="16" t="s">
        <v>18</v>
      </c>
      <c r="E64" s="15" t="s">
        <v>14</v>
      </c>
      <c r="F64" s="18">
        <v>5.5E-2</v>
      </c>
      <c r="H64" s="19">
        <v>0.11</v>
      </c>
      <c r="J64" s="20">
        <v>47097</v>
      </c>
      <c r="K64" s="16"/>
      <c r="L64" s="21">
        <v>7295</v>
      </c>
      <c r="N64" s="21">
        <v>7182</v>
      </c>
      <c r="P64" s="21">
        <v>7186</v>
      </c>
      <c r="R64" s="22">
        <v>1.6999999999999999E-3</v>
      </c>
    </row>
    <row r="65" spans="1:18" ht="15" customHeight="1" x14ac:dyDescent="0.25">
      <c r="A65" s="17" t="s">
        <v>70</v>
      </c>
      <c r="C65" s="16" t="s">
        <v>16</v>
      </c>
      <c r="E65" s="15" t="s">
        <v>14</v>
      </c>
      <c r="F65" s="18">
        <v>6.25E-2</v>
      </c>
      <c r="H65" s="19">
        <v>0.11449999999999999</v>
      </c>
      <c r="J65" s="20">
        <v>45947</v>
      </c>
      <c r="K65" s="16"/>
      <c r="L65" s="21">
        <v>70768</v>
      </c>
      <c r="N65" s="21">
        <v>70226</v>
      </c>
      <c r="P65" s="21">
        <v>70768</v>
      </c>
      <c r="R65" s="22">
        <v>1.6299999999999999E-2</v>
      </c>
    </row>
    <row r="66" spans="1:18" ht="15" customHeight="1" x14ac:dyDescent="0.25">
      <c r="A66" s="17" t="s">
        <v>71</v>
      </c>
      <c r="C66" s="16" t="s">
        <v>16</v>
      </c>
      <c r="E66" s="15" t="s">
        <v>14</v>
      </c>
      <c r="F66" s="18">
        <v>0.06</v>
      </c>
      <c r="H66" s="19">
        <v>0.11359999999999999</v>
      </c>
      <c r="J66" s="20">
        <v>46385</v>
      </c>
      <c r="K66" s="16"/>
      <c r="L66" s="21">
        <v>62965</v>
      </c>
      <c r="N66" s="21">
        <v>62231</v>
      </c>
      <c r="P66" s="21">
        <v>62650</v>
      </c>
      <c r="R66" s="22">
        <v>1.44E-2</v>
      </c>
    </row>
    <row r="67" spans="1:18" ht="15" customHeight="1" x14ac:dyDescent="0.25">
      <c r="A67" s="17" t="s">
        <v>71</v>
      </c>
      <c r="C67" s="16" t="s">
        <v>16</v>
      </c>
      <c r="E67" s="15" t="s">
        <v>14</v>
      </c>
      <c r="F67" s="18">
        <v>0.06</v>
      </c>
      <c r="H67" s="19">
        <v>0.11359999999999999</v>
      </c>
      <c r="J67" s="20">
        <v>46750</v>
      </c>
      <c r="K67" s="16"/>
      <c r="L67" s="21">
        <v>1990</v>
      </c>
      <c r="N67" s="21">
        <v>1958</v>
      </c>
      <c r="P67" s="21">
        <v>1980</v>
      </c>
      <c r="R67" s="22">
        <v>5.0000000000000001E-4</v>
      </c>
    </row>
    <row r="68" spans="1:18" ht="15" customHeight="1" x14ac:dyDescent="0.25">
      <c r="A68" s="17" t="s">
        <v>72</v>
      </c>
      <c r="C68" s="16" t="s">
        <v>18</v>
      </c>
      <c r="E68" s="15" t="s">
        <v>14</v>
      </c>
      <c r="F68" s="18">
        <v>5.5E-2</v>
      </c>
      <c r="H68" s="19">
        <v>0.107</v>
      </c>
      <c r="J68" s="20">
        <v>46328</v>
      </c>
      <c r="K68" s="16"/>
      <c r="L68" s="21">
        <v>179079</v>
      </c>
      <c r="N68" s="21">
        <v>176693</v>
      </c>
      <c r="P68" s="21">
        <v>175497</v>
      </c>
      <c r="R68" s="22">
        <v>4.0300000000000002E-2</v>
      </c>
    </row>
    <row r="69" spans="1:18" ht="15" customHeight="1" x14ac:dyDescent="0.25">
      <c r="A69" s="17" t="s">
        <v>73</v>
      </c>
      <c r="C69" s="16" t="s">
        <v>20</v>
      </c>
      <c r="E69" s="15" t="s">
        <v>14</v>
      </c>
      <c r="F69" s="18">
        <v>6.25E-2</v>
      </c>
      <c r="H69" s="19">
        <v>0.1164</v>
      </c>
      <c r="J69" s="20">
        <v>46927</v>
      </c>
      <c r="K69" s="16"/>
      <c r="L69" s="21">
        <v>6511</v>
      </c>
      <c r="N69" s="21">
        <v>6419</v>
      </c>
      <c r="P69" s="21">
        <v>6201</v>
      </c>
      <c r="R69" s="22">
        <v>1.4E-3</v>
      </c>
    </row>
    <row r="70" spans="1:18" ht="15" customHeight="1" x14ac:dyDescent="0.25">
      <c r="A70" s="17" t="s">
        <v>73</v>
      </c>
      <c r="C70" s="16" t="s">
        <v>74</v>
      </c>
      <c r="E70" s="15" t="s">
        <v>14</v>
      </c>
      <c r="F70" s="18">
        <v>6.5000000000000002E-2</v>
      </c>
      <c r="H70" s="19">
        <v>0.11890000000000001</v>
      </c>
      <c r="J70" s="20">
        <v>46927</v>
      </c>
      <c r="K70" s="16"/>
      <c r="L70" s="21">
        <v>1574</v>
      </c>
      <c r="N70" s="21">
        <v>1523</v>
      </c>
      <c r="P70" s="21">
        <v>1498</v>
      </c>
      <c r="R70" s="22">
        <v>2.9999999999999997E-4</v>
      </c>
    </row>
    <row r="71" spans="1:18" ht="15" customHeight="1" x14ac:dyDescent="0.25">
      <c r="A71" s="17" t="s">
        <v>75</v>
      </c>
      <c r="C71" s="16" t="s">
        <v>16</v>
      </c>
      <c r="E71" s="15" t="s">
        <v>14</v>
      </c>
      <c r="F71" s="18">
        <v>5.7500000000000002E-2</v>
      </c>
      <c r="H71" s="19">
        <v>0.1109</v>
      </c>
      <c r="J71" s="20">
        <v>46455</v>
      </c>
      <c r="K71" s="16"/>
      <c r="L71" s="21">
        <v>13492</v>
      </c>
      <c r="N71" s="21">
        <v>13264</v>
      </c>
      <c r="P71" s="21">
        <v>13222</v>
      </c>
      <c r="R71" s="22">
        <v>3.0000000000000001E-3</v>
      </c>
    </row>
    <row r="72" spans="1:18" ht="15" customHeight="1" x14ac:dyDescent="0.25">
      <c r="A72" s="17" t="s">
        <v>75</v>
      </c>
      <c r="C72" s="16" t="s">
        <v>37</v>
      </c>
      <c r="E72" s="15" t="s">
        <v>17</v>
      </c>
      <c r="F72" s="18">
        <v>5.7500000000000002E-2</v>
      </c>
      <c r="H72" s="19">
        <v>0.11</v>
      </c>
      <c r="J72" s="20">
        <v>46455</v>
      </c>
      <c r="K72" s="16"/>
      <c r="L72" s="21">
        <v>514</v>
      </c>
      <c r="N72" s="21">
        <v>456</v>
      </c>
      <c r="P72" s="21">
        <v>445</v>
      </c>
      <c r="R72" s="22">
        <v>1E-4</v>
      </c>
    </row>
    <row r="73" spans="1:18" ht="15" customHeight="1" x14ac:dyDescent="0.25">
      <c r="A73" s="17" t="s">
        <v>76</v>
      </c>
      <c r="C73" s="16" t="s">
        <v>16</v>
      </c>
      <c r="E73" s="15" t="s">
        <v>14</v>
      </c>
      <c r="F73" s="18">
        <v>6.6000000000000003E-2</v>
      </c>
      <c r="H73" s="19">
        <v>0.11650000000000001</v>
      </c>
      <c r="J73" s="20">
        <v>45609</v>
      </c>
      <c r="K73" s="16"/>
      <c r="L73" s="21">
        <v>10446</v>
      </c>
      <c r="N73" s="21">
        <v>10354</v>
      </c>
      <c r="P73" s="21">
        <v>10185</v>
      </c>
      <c r="R73" s="22">
        <v>2.3E-3</v>
      </c>
    </row>
    <row r="74" spans="1:18" ht="15" customHeight="1" x14ac:dyDescent="0.25">
      <c r="A74" s="17" t="s">
        <v>76</v>
      </c>
      <c r="C74" s="16" t="s">
        <v>16</v>
      </c>
      <c r="E74" s="15" t="s">
        <v>14</v>
      </c>
      <c r="F74" s="18">
        <v>6.6000000000000003E-2</v>
      </c>
      <c r="H74" s="19">
        <v>0.11630000000000001</v>
      </c>
      <c r="J74" s="20">
        <v>46155</v>
      </c>
      <c r="K74" s="16"/>
      <c r="L74" s="21">
        <v>998</v>
      </c>
      <c r="N74" s="21">
        <v>971</v>
      </c>
      <c r="P74" s="21">
        <v>958</v>
      </c>
      <c r="R74" s="22">
        <v>2.0000000000000001E-4</v>
      </c>
    </row>
    <row r="75" spans="1:18" ht="15" customHeight="1" x14ac:dyDescent="0.25">
      <c r="A75" s="17" t="s">
        <v>76</v>
      </c>
      <c r="C75" s="16" t="s">
        <v>16</v>
      </c>
      <c r="E75" s="15" t="s">
        <v>14</v>
      </c>
      <c r="F75" s="18">
        <v>6.5000000000000002E-2</v>
      </c>
      <c r="H75" s="19">
        <v>0.11650000000000001</v>
      </c>
      <c r="J75" s="20">
        <v>45609</v>
      </c>
      <c r="K75" s="16"/>
      <c r="L75" s="21">
        <v>32019</v>
      </c>
      <c r="N75" s="21">
        <v>31900</v>
      </c>
      <c r="P75" s="21">
        <v>31218</v>
      </c>
      <c r="R75" s="22">
        <v>7.1999999999999998E-3</v>
      </c>
    </row>
    <row r="76" spans="1:18" ht="15" customHeight="1" x14ac:dyDescent="0.25">
      <c r="A76" s="17" t="s">
        <v>77</v>
      </c>
      <c r="C76" s="16" t="s">
        <v>16</v>
      </c>
      <c r="E76" s="15" t="s">
        <v>14</v>
      </c>
      <c r="F76" s="18">
        <v>5.8499999999999996E-2</v>
      </c>
      <c r="H76" s="19">
        <v>0.1109</v>
      </c>
      <c r="J76" s="20">
        <v>45838</v>
      </c>
      <c r="K76" s="16"/>
      <c r="L76" s="21">
        <v>993</v>
      </c>
      <c r="N76" s="21">
        <v>959</v>
      </c>
      <c r="P76" s="21">
        <v>953</v>
      </c>
      <c r="R76" s="22">
        <v>2.0000000000000001E-4</v>
      </c>
    </row>
    <row r="77" spans="1:18" ht="15" customHeight="1" x14ac:dyDescent="0.25">
      <c r="A77" s="17" t="s">
        <v>77</v>
      </c>
      <c r="C77" s="16" t="s">
        <v>16</v>
      </c>
      <c r="E77" s="15" t="s">
        <v>14</v>
      </c>
      <c r="F77" s="18">
        <v>5.8499999999999996E-2</v>
      </c>
      <c r="H77" s="19">
        <v>0.1119</v>
      </c>
      <c r="J77" s="20">
        <v>45838</v>
      </c>
      <c r="K77" s="16"/>
      <c r="L77" s="21">
        <v>93873</v>
      </c>
      <c r="N77" s="23">
        <v>92913</v>
      </c>
      <c r="P77" s="23">
        <v>90118</v>
      </c>
      <c r="R77" s="24">
        <v>2.07E-2</v>
      </c>
    </row>
    <row r="78" spans="1:18" ht="15" customHeight="1" x14ac:dyDescent="0.25">
      <c r="F78" s="15"/>
      <c r="H78" s="15"/>
      <c r="J78" s="15"/>
      <c r="N78" s="21">
        <f>SUM(N64:N77)</f>
        <v>477049</v>
      </c>
      <c r="P78" s="21">
        <f>SUM(P64:P77)</f>
        <v>472879</v>
      </c>
      <c r="R78" s="22">
        <f>SUM(R64:R77)</f>
        <v>0.1086</v>
      </c>
    </row>
    <row r="79" spans="1:18" ht="15" customHeight="1" x14ac:dyDescent="0.25">
      <c r="A79" s="12" t="s">
        <v>78</v>
      </c>
      <c r="F79" s="15"/>
      <c r="H79" s="15"/>
      <c r="J79" s="15"/>
    </row>
    <row r="80" spans="1:18" ht="15" customHeight="1" x14ac:dyDescent="0.25">
      <c r="A80" s="17" t="s">
        <v>79</v>
      </c>
      <c r="C80" s="16" t="s">
        <v>80</v>
      </c>
      <c r="E80" s="15" t="s">
        <v>81</v>
      </c>
      <c r="F80" s="18">
        <v>6.8699999999999997E-2</v>
      </c>
      <c r="H80" s="19">
        <v>0.113</v>
      </c>
      <c r="J80" s="20">
        <v>46814</v>
      </c>
      <c r="K80" s="16" t="s">
        <v>82</v>
      </c>
      <c r="L80" s="21">
        <v>26300</v>
      </c>
      <c r="N80" s="21">
        <v>35711</v>
      </c>
      <c r="P80" s="21">
        <v>33186</v>
      </c>
      <c r="R80" s="22">
        <v>7.6E-3</v>
      </c>
    </row>
    <row r="81" spans="1:20" ht="15" customHeight="1" x14ac:dyDescent="0.25">
      <c r="A81" s="17" t="s">
        <v>83</v>
      </c>
      <c r="C81" s="16" t="s">
        <v>13</v>
      </c>
      <c r="E81" s="15" t="s">
        <v>14</v>
      </c>
      <c r="F81" s="18">
        <v>5.5E-2</v>
      </c>
      <c r="H81" s="19">
        <v>0.10650000000000001</v>
      </c>
      <c r="J81" s="20">
        <v>46954</v>
      </c>
      <c r="K81" s="16"/>
      <c r="L81" s="21">
        <v>290622</v>
      </c>
      <c r="N81" s="21">
        <v>288524</v>
      </c>
      <c r="P81" s="21">
        <v>290622</v>
      </c>
      <c r="R81" s="22">
        <v>6.6799999999999998E-2</v>
      </c>
    </row>
    <row r="82" spans="1:20" ht="15" customHeight="1" x14ac:dyDescent="0.25">
      <c r="A82" s="17" t="s">
        <v>84</v>
      </c>
      <c r="C82" s="16" t="s">
        <v>20</v>
      </c>
      <c r="E82" s="15" t="s">
        <v>14</v>
      </c>
      <c r="F82" s="18">
        <v>6.25E-2</v>
      </c>
      <c r="H82" s="19">
        <v>0.11630000000000001</v>
      </c>
      <c r="J82" s="20">
        <v>46722</v>
      </c>
      <c r="K82" s="16"/>
      <c r="L82" s="21">
        <v>7087</v>
      </c>
      <c r="N82" s="21">
        <v>6982</v>
      </c>
      <c r="P82" s="21">
        <v>6555</v>
      </c>
      <c r="R82" s="22">
        <v>1.5E-3</v>
      </c>
    </row>
    <row r="83" spans="1:20" ht="15" customHeight="1" x14ac:dyDescent="0.25">
      <c r="A83" s="17" t="s">
        <v>85</v>
      </c>
      <c r="C83" s="16" t="s">
        <v>16</v>
      </c>
      <c r="E83" s="15" t="s">
        <v>14</v>
      </c>
      <c r="F83" s="18">
        <v>6.25E-2</v>
      </c>
      <c r="H83" s="19">
        <v>0.11449999999999999</v>
      </c>
      <c r="J83" s="20">
        <v>46387</v>
      </c>
      <c r="K83" s="16"/>
      <c r="L83" s="21">
        <v>12127</v>
      </c>
      <c r="N83" s="21">
        <v>11948</v>
      </c>
      <c r="P83" s="21">
        <v>11824</v>
      </c>
      <c r="R83" s="22">
        <v>2.7000000000000001E-3</v>
      </c>
    </row>
    <row r="84" spans="1:20" ht="15" customHeight="1" x14ac:dyDescent="0.25">
      <c r="A84" s="17" t="s">
        <v>86</v>
      </c>
      <c r="C84" s="16" t="s">
        <v>87</v>
      </c>
      <c r="E84" s="15" t="s">
        <v>14</v>
      </c>
      <c r="F84" s="18">
        <v>6.25E-2</v>
      </c>
      <c r="H84" s="19">
        <v>0.11449999999999999</v>
      </c>
      <c r="J84" s="20">
        <v>46387</v>
      </c>
      <c r="K84" s="16"/>
      <c r="L84" s="21">
        <v>10516</v>
      </c>
      <c r="N84" s="21">
        <v>10357</v>
      </c>
      <c r="P84" s="21">
        <v>10253</v>
      </c>
      <c r="R84" s="22">
        <v>2.3999999999999998E-3</v>
      </c>
    </row>
    <row r="85" spans="1:20" ht="15" customHeight="1" x14ac:dyDescent="0.25">
      <c r="A85" s="17" t="s">
        <v>86</v>
      </c>
      <c r="C85" s="16" t="s">
        <v>37</v>
      </c>
      <c r="E85" s="15" t="s">
        <v>14</v>
      </c>
      <c r="F85" s="18">
        <v>6.25E-2</v>
      </c>
      <c r="H85" s="19">
        <v>0.11449999999999999</v>
      </c>
      <c r="J85" s="20">
        <v>46387</v>
      </c>
      <c r="K85" s="16"/>
      <c r="L85" s="21">
        <v>193</v>
      </c>
      <c r="N85" s="21">
        <v>193</v>
      </c>
      <c r="P85" s="21">
        <v>182</v>
      </c>
      <c r="R85" s="22">
        <v>0</v>
      </c>
    </row>
    <row r="86" spans="1:20" ht="15" customHeight="1" x14ac:dyDescent="0.25">
      <c r="A86" s="17" t="s">
        <v>88</v>
      </c>
      <c r="C86" s="16" t="s">
        <v>37</v>
      </c>
      <c r="E86" s="15" t="s">
        <v>14</v>
      </c>
      <c r="F86" s="18">
        <v>6.5000000000000002E-2</v>
      </c>
      <c r="H86" s="19">
        <v>0.11650000000000001</v>
      </c>
      <c r="J86" s="20">
        <v>47556</v>
      </c>
      <c r="K86" s="16"/>
      <c r="L86" s="21">
        <v>715</v>
      </c>
      <c r="N86" s="23">
        <v>691</v>
      </c>
      <c r="P86" s="23">
        <v>693</v>
      </c>
      <c r="R86" s="24">
        <v>2.0000000000000001E-4</v>
      </c>
    </row>
    <row r="87" spans="1:20" ht="15" customHeight="1" x14ac:dyDescent="0.25">
      <c r="F87" s="15"/>
      <c r="H87" s="15"/>
      <c r="J87" s="15"/>
      <c r="N87" s="21">
        <f>SUM(N80:N86)</f>
        <v>354406</v>
      </c>
      <c r="P87" s="21">
        <f>SUM(P80:P86)</f>
        <v>353315</v>
      </c>
      <c r="R87" s="22">
        <f>SUM(R80:R86)</f>
        <v>8.1199999999999994E-2</v>
      </c>
    </row>
    <row r="88" spans="1:20" ht="15" customHeight="1" x14ac:dyDescent="0.25">
      <c r="A88" s="12" t="s">
        <v>89</v>
      </c>
      <c r="F88" s="15"/>
      <c r="H88" s="15"/>
      <c r="J88" s="15"/>
      <c r="T88" s="25"/>
    </row>
    <row r="89" spans="1:20" ht="15" customHeight="1" x14ac:dyDescent="0.25">
      <c r="A89" s="17" t="s">
        <v>90</v>
      </c>
      <c r="C89" s="16" t="s">
        <v>18</v>
      </c>
      <c r="E89" s="15" t="s">
        <v>14</v>
      </c>
      <c r="F89" s="18">
        <v>5.7500000000000002E-2</v>
      </c>
      <c r="H89" s="19">
        <v>0.1095</v>
      </c>
      <c r="J89" s="20">
        <v>46871</v>
      </c>
      <c r="K89" s="16"/>
      <c r="L89" s="21">
        <v>64241</v>
      </c>
      <c r="N89" s="21">
        <v>63330</v>
      </c>
      <c r="P89" s="21">
        <v>63302</v>
      </c>
      <c r="R89" s="22">
        <v>1.46E-2</v>
      </c>
    </row>
    <row r="90" spans="1:20" ht="15" customHeight="1" x14ac:dyDescent="0.25">
      <c r="A90" s="17" t="s">
        <v>91</v>
      </c>
      <c r="C90" s="16" t="s">
        <v>18</v>
      </c>
      <c r="E90" s="15" t="s">
        <v>14</v>
      </c>
      <c r="F90" s="18">
        <v>0.08</v>
      </c>
      <c r="H90" s="19">
        <v>0.13200000000000001</v>
      </c>
      <c r="I90" s="15" t="s">
        <v>92</v>
      </c>
      <c r="J90" s="20">
        <v>45601</v>
      </c>
      <c r="K90" s="16"/>
      <c r="L90" s="21">
        <v>74849</v>
      </c>
      <c r="N90" s="23">
        <v>74223</v>
      </c>
      <c r="P90" s="23">
        <v>67364</v>
      </c>
      <c r="R90" s="24">
        <v>1.55E-2</v>
      </c>
    </row>
    <row r="91" spans="1:20" ht="15" customHeight="1" x14ac:dyDescent="0.25">
      <c r="F91" s="15"/>
      <c r="H91" s="15"/>
      <c r="J91" s="15"/>
      <c r="N91" s="21">
        <f>SUM(N89:N90)</f>
        <v>137553</v>
      </c>
      <c r="P91" s="21">
        <f>SUM(P89:P90)</f>
        <v>130666</v>
      </c>
      <c r="R91" s="22">
        <f>SUM(R89:R90)</f>
        <v>3.0100000000000002E-2</v>
      </c>
    </row>
    <row r="92" spans="1:20" ht="15" customHeight="1" x14ac:dyDescent="0.25">
      <c r="A92" s="12" t="s">
        <v>93</v>
      </c>
      <c r="F92" s="15"/>
      <c r="H92" s="15"/>
      <c r="J92" s="15"/>
    </row>
    <row r="93" spans="1:20" ht="15" customHeight="1" x14ac:dyDescent="0.25">
      <c r="A93" s="17" t="s">
        <v>94</v>
      </c>
      <c r="C93" s="16" t="s">
        <v>16</v>
      </c>
      <c r="E93" s="15" t="s">
        <v>14</v>
      </c>
      <c r="F93" s="18">
        <v>0.06</v>
      </c>
      <c r="H93" s="19">
        <v>0.11019999999999999</v>
      </c>
      <c r="J93" s="20">
        <v>47027</v>
      </c>
      <c r="K93" s="16"/>
      <c r="L93" s="21">
        <v>85922</v>
      </c>
      <c r="N93" s="21">
        <v>84310</v>
      </c>
      <c r="P93" s="21">
        <v>85493</v>
      </c>
      <c r="R93" s="22">
        <v>1.9699999999999999E-2</v>
      </c>
    </row>
    <row r="94" spans="1:20" ht="15" customHeight="1" x14ac:dyDescent="0.25">
      <c r="A94" s="17" t="s">
        <v>94</v>
      </c>
      <c r="C94" s="16" t="s">
        <v>37</v>
      </c>
      <c r="E94" s="15" t="s">
        <v>14</v>
      </c>
      <c r="F94" s="18">
        <v>0.06</v>
      </c>
      <c r="H94" s="19">
        <v>0.1118</v>
      </c>
      <c r="J94" s="20">
        <v>47027</v>
      </c>
      <c r="K94" s="16"/>
      <c r="L94" s="21">
        <v>34437</v>
      </c>
      <c r="N94" s="23">
        <v>33746</v>
      </c>
      <c r="P94" s="23">
        <v>34206</v>
      </c>
      <c r="R94" s="24">
        <v>7.9000000000000008E-3</v>
      </c>
    </row>
    <row r="95" spans="1:20" ht="15" customHeight="1" x14ac:dyDescent="0.25">
      <c r="F95" s="15"/>
      <c r="H95" s="15"/>
      <c r="J95" s="15"/>
      <c r="N95" s="21">
        <f>SUM(N93:N94)</f>
        <v>118056</v>
      </c>
      <c r="P95" s="21">
        <f>SUM(P93:P94)</f>
        <v>119699</v>
      </c>
      <c r="R95" s="22">
        <f>SUM(R93:R94)</f>
        <v>2.76E-2</v>
      </c>
    </row>
    <row r="96" spans="1:20" ht="15" customHeight="1" x14ac:dyDescent="0.25">
      <c r="A96" s="12" t="s">
        <v>95</v>
      </c>
      <c r="F96" s="15"/>
      <c r="H96" s="15"/>
      <c r="J96" s="15"/>
    </row>
    <row r="97" spans="1:18" ht="15" customHeight="1" x14ac:dyDescent="0.25">
      <c r="A97" s="17" t="s">
        <v>96</v>
      </c>
      <c r="C97" s="16" t="s">
        <v>16</v>
      </c>
      <c r="E97" s="15" t="s">
        <v>14</v>
      </c>
      <c r="F97" s="18">
        <v>0.05</v>
      </c>
      <c r="H97" s="19">
        <v>0.1036</v>
      </c>
      <c r="J97" s="20">
        <v>46472</v>
      </c>
      <c r="K97" s="16"/>
      <c r="L97" s="21">
        <v>33291</v>
      </c>
      <c r="N97" s="21">
        <v>32792</v>
      </c>
      <c r="P97" s="21">
        <v>32959</v>
      </c>
      <c r="R97" s="22">
        <v>7.6E-3</v>
      </c>
    </row>
    <row r="98" spans="1:18" ht="15" customHeight="1" x14ac:dyDescent="0.25">
      <c r="A98" s="12" t="s">
        <v>97</v>
      </c>
      <c r="F98" s="15"/>
      <c r="H98" s="15"/>
      <c r="J98" s="15"/>
    </row>
    <row r="99" spans="1:18" ht="15" customHeight="1" x14ac:dyDescent="0.25">
      <c r="A99" s="17" t="s">
        <v>98</v>
      </c>
      <c r="C99" s="16" t="s">
        <v>41</v>
      </c>
      <c r="E99" s="15" t="s">
        <v>14</v>
      </c>
      <c r="F99" s="18">
        <v>5.5E-2</v>
      </c>
      <c r="H99" s="19">
        <v>0.1084</v>
      </c>
      <c r="J99" s="20">
        <v>46982</v>
      </c>
      <c r="K99" s="16"/>
      <c r="L99" s="21">
        <v>46464</v>
      </c>
      <c r="N99" s="21">
        <v>45681</v>
      </c>
      <c r="P99" s="21">
        <v>46067</v>
      </c>
      <c r="R99" s="22">
        <v>1.06E-2</v>
      </c>
    </row>
    <row r="100" spans="1:18" ht="15" customHeight="1" x14ac:dyDescent="0.25">
      <c r="A100" s="17" t="s">
        <v>99</v>
      </c>
      <c r="C100" s="16" t="s">
        <v>74</v>
      </c>
      <c r="E100" s="15" t="s">
        <v>17</v>
      </c>
      <c r="F100" s="18">
        <v>0.06</v>
      </c>
      <c r="H100" s="19">
        <v>0.11210000000000001</v>
      </c>
      <c r="J100" s="20">
        <v>46995</v>
      </c>
      <c r="K100" s="16"/>
      <c r="L100" s="21">
        <v>34451</v>
      </c>
      <c r="N100" s="21">
        <v>33898</v>
      </c>
      <c r="P100" s="21">
        <v>34380</v>
      </c>
      <c r="R100" s="22">
        <v>7.9000000000000008E-3</v>
      </c>
    </row>
    <row r="101" spans="1:18" ht="15" customHeight="1" x14ac:dyDescent="0.25">
      <c r="A101" s="17" t="s">
        <v>100</v>
      </c>
      <c r="C101" s="16" t="s">
        <v>16</v>
      </c>
      <c r="E101" s="15" t="s">
        <v>14</v>
      </c>
      <c r="F101" s="18">
        <v>5.7500000000000002E-2</v>
      </c>
      <c r="H101" s="19">
        <v>0.10980000000000001</v>
      </c>
      <c r="J101" s="20">
        <v>46351</v>
      </c>
      <c r="K101" s="16"/>
      <c r="L101" s="21">
        <v>83076</v>
      </c>
      <c r="N101" s="23">
        <v>81877</v>
      </c>
      <c r="P101" s="23">
        <v>83491</v>
      </c>
      <c r="R101" s="24">
        <v>1.9199999999999998E-2</v>
      </c>
    </row>
    <row r="102" spans="1:18" ht="15" customHeight="1" x14ac:dyDescent="0.25">
      <c r="F102" s="15"/>
      <c r="H102" s="15"/>
      <c r="J102" s="15"/>
      <c r="N102" s="21">
        <f>SUM(N99:N101)</f>
        <v>161456</v>
      </c>
      <c r="P102" s="21">
        <f>SUM(P99:P101)</f>
        <v>163938</v>
      </c>
      <c r="R102" s="22">
        <f>SUM(R99:R101)</f>
        <v>3.7699999999999997E-2</v>
      </c>
    </row>
    <row r="103" spans="1:18" ht="23.25" customHeight="1" x14ac:dyDescent="0.25">
      <c r="A103" s="12" t="s">
        <v>101</v>
      </c>
      <c r="F103" s="15"/>
      <c r="H103" s="15"/>
      <c r="J103" s="15"/>
    </row>
    <row r="104" spans="1:18" ht="15" customHeight="1" x14ac:dyDescent="0.25">
      <c r="A104" s="17" t="s">
        <v>102</v>
      </c>
      <c r="C104" s="16" t="s">
        <v>40</v>
      </c>
      <c r="E104" s="15" t="s">
        <v>14</v>
      </c>
      <c r="F104" s="18">
        <v>0.06</v>
      </c>
      <c r="H104" s="19">
        <v>0.1133</v>
      </c>
      <c r="J104" s="20">
        <v>46379</v>
      </c>
      <c r="K104" s="16"/>
      <c r="L104" s="21">
        <v>78549</v>
      </c>
      <c r="N104" s="21">
        <v>77638</v>
      </c>
      <c r="P104" s="21">
        <v>71087</v>
      </c>
      <c r="R104" s="22">
        <v>1.6299999999999999E-2</v>
      </c>
    </row>
    <row r="105" spans="1:18" ht="15" customHeight="1" x14ac:dyDescent="0.25">
      <c r="A105" s="17" t="s">
        <v>102</v>
      </c>
      <c r="C105" s="16" t="s">
        <v>40</v>
      </c>
      <c r="E105" s="15" t="s">
        <v>17</v>
      </c>
      <c r="F105" s="18">
        <v>0.06</v>
      </c>
      <c r="H105" s="19">
        <v>0.11380000000000001</v>
      </c>
      <c r="J105" s="20">
        <v>46379</v>
      </c>
      <c r="K105" s="16"/>
      <c r="L105" s="21">
        <v>6360</v>
      </c>
      <c r="N105" s="21">
        <v>6316</v>
      </c>
      <c r="P105" s="21">
        <v>5755</v>
      </c>
      <c r="R105" s="22">
        <v>1.2999999999999999E-3</v>
      </c>
    </row>
    <row r="106" spans="1:18" ht="15" customHeight="1" x14ac:dyDescent="0.25">
      <c r="A106" s="17" t="s">
        <v>102</v>
      </c>
      <c r="C106" s="16" t="s">
        <v>40</v>
      </c>
      <c r="E106" s="15" t="s">
        <v>17</v>
      </c>
      <c r="F106" s="18">
        <v>0.06</v>
      </c>
      <c r="H106" s="19">
        <v>0.1125</v>
      </c>
      <c r="J106" s="20">
        <v>46379</v>
      </c>
      <c r="K106" s="16"/>
      <c r="L106" s="21">
        <v>23576</v>
      </c>
      <c r="N106" s="21">
        <v>23361</v>
      </c>
      <c r="P106" s="21">
        <v>21336</v>
      </c>
      <c r="R106" s="22">
        <v>4.8999999999999998E-3</v>
      </c>
    </row>
    <row r="107" spans="1:18" ht="15" customHeight="1" x14ac:dyDescent="0.25">
      <c r="A107" s="17" t="s">
        <v>103</v>
      </c>
      <c r="C107" s="16" t="s">
        <v>13</v>
      </c>
      <c r="E107" s="15" t="s">
        <v>14</v>
      </c>
      <c r="F107" s="18">
        <v>5.5E-2</v>
      </c>
      <c r="H107" s="19">
        <v>0.1057</v>
      </c>
      <c r="J107" s="20">
        <v>47399</v>
      </c>
      <c r="K107" s="16"/>
      <c r="L107" s="21">
        <v>4024</v>
      </c>
      <c r="N107" s="23">
        <v>3939</v>
      </c>
      <c r="P107" s="23">
        <v>3934</v>
      </c>
      <c r="R107" s="24">
        <v>8.9999999999999998E-4</v>
      </c>
    </row>
    <row r="108" spans="1:18" ht="15" customHeight="1" x14ac:dyDescent="0.25">
      <c r="F108" s="15"/>
      <c r="H108" s="15"/>
      <c r="J108" s="15"/>
      <c r="N108" s="21">
        <f>SUM(N104:N107)</f>
        <v>111254</v>
      </c>
      <c r="P108" s="21">
        <f>SUM(P104:P107)</f>
        <v>102112</v>
      </c>
      <c r="R108" s="22">
        <f>SUM(R104:R107)</f>
        <v>2.3400000000000001E-2</v>
      </c>
    </row>
    <row r="109" spans="1:18" ht="15" customHeight="1" x14ac:dyDescent="0.25">
      <c r="A109" s="12" t="s">
        <v>104</v>
      </c>
      <c r="F109" s="15"/>
      <c r="H109" s="15"/>
      <c r="J109" s="15"/>
    </row>
    <row r="110" spans="1:18" ht="15" customHeight="1" x14ac:dyDescent="0.25">
      <c r="A110" s="17" t="s">
        <v>105</v>
      </c>
      <c r="C110" s="16" t="s">
        <v>106</v>
      </c>
      <c r="E110" s="15" t="s">
        <v>17</v>
      </c>
      <c r="F110" s="18">
        <v>7.0000000000000007E-2</v>
      </c>
      <c r="H110" s="19">
        <v>0.12150000000000001</v>
      </c>
      <c r="J110" s="20">
        <v>45569</v>
      </c>
      <c r="K110" s="16"/>
      <c r="L110" s="21">
        <v>25820</v>
      </c>
      <c r="N110" s="21">
        <v>25628</v>
      </c>
      <c r="P110" s="21">
        <v>25820</v>
      </c>
      <c r="R110" s="22">
        <v>5.8999999999999999E-3</v>
      </c>
    </row>
    <row r="111" spans="1:18" ht="15" customHeight="1" x14ac:dyDescent="0.25">
      <c r="A111" s="17" t="s">
        <v>107</v>
      </c>
      <c r="C111" s="16" t="s">
        <v>13</v>
      </c>
      <c r="E111" s="15" t="s">
        <v>14</v>
      </c>
      <c r="F111" s="18">
        <v>6.25E-2</v>
      </c>
      <c r="H111" s="19">
        <v>0.11380000000000001</v>
      </c>
      <c r="J111" s="20">
        <v>47347</v>
      </c>
      <c r="K111" s="16"/>
      <c r="L111" s="21">
        <v>942</v>
      </c>
      <c r="N111" s="21">
        <v>919</v>
      </c>
      <c r="P111" s="21">
        <v>931</v>
      </c>
      <c r="R111" s="22">
        <v>2.0000000000000001E-4</v>
      </c>
    </row>
    <row r="112" spans="1:18" ht="15" customHeight="1" x14ac:dyDescent="0.25">
      <c r="A112" s="17" t="s">
        <v>108</v>
      </c>
      <c r="C112" s="16" t="s">
        <v>109</v>
      </c>
      <c r="E112" s="15" t="s">
        <v>14</v>
      </c>
      <c r="F112" s="18">
        <v>6.25E-2</v>
      </c>
      <c r="H112" s="19">
        <v>0.11449999999999999</v>
      </c>
      <c r="J112" s="20">
        <v>45910</v>
      </c>
      <c r="K112" s="16"/>
      <c r="L112" s="21">
        <v>17790</v>
      </c>
      <c r="N112" s="23">
        <v>17746</v>
      </c>
      <c r="P112" s="23">
        <v>17790</v>
      </c>
      <c r="R112" s="24">
        <v>4.1000000000000003E-3</v>
      </c>
    </row>
    <row r="113" spans="1:18" ht="15" customHeight="1" x14ac:dyDescent="0.25">
      <c r="F113" s="15"/>
      <c r="H113" s="15"/>
      <c r="J113" s="15"/>
      <c r="N113" s="21">
        <f>SUM(N110:N112)</f>
        <v>44293</v>
      </c>
      <c r="P113" s="21">
        <f>SUM(P110:P112)</f>
        <v>44541</v>
      </c>
      <c r="R113" s="22">
        <f>SUM(R110:R112)</f>
        <v>1.0200000000000001E-2</v>
      </c>
    </row>
    <row r="114" spans="1:18" ht="15" customHeight="1" x14ac:dyDescent="0.25">
      <c r="A114" s="12" t="s">
        <v>110</v>
      </c>
      <c r="F114" s="15"/>
      <c r="H114" s="15"/>
      <c r="J114" s="15"/>
    </row>
    <row r="115" spans="1:18" ht="15" customHeight="1" x14ac:dyDescent="0.25">
      <c r="A115" s="17" t="s">
        <v>111</v>
      </c>
      <c r="C115" s="16" t="s">
        <v>37</v>
      </c>
      <c r="E115" s="15" t="s">
        <v>14</v>
      </c>
      <c r="F115" s="18">
        <v>6.7500000000000004E-2</v>
      </c>
      <c r="H115" s="19">
        <v>0.1192</v>
      </c>
      <c r="J115" s="20">
        <v>46934</v>
      </c>
      <c r="K115" s="16"/>
      <c r="L115" s="21">
        <v>622</v>
      </c>
      <c r="N115" s="21">
        <v>599</v>
      </c>
      <c r="P115" s="21">
        <v>599</v>
      </c>
      <c r="R115" s="22">
        <v>1E-4</v>
      </c>
    </row>
    <row r="116" spans="1:18" ht="15" customHeight="1" x14ac:dyDescent="0.25">
      <c r="A116" s="17" t="s">
        <v>111</v>
      </c>
      <c r="C116" s="16" t="s">
        <v>41</v>
      </c>
      <c r="D116" s="15"/>
      <c r="E116" s="15" t="s">
        <v>112</v>
      </c>
      <c r="F116" s="18">
        <v>5.2499999999999998E-2</v>
      </c>
      <c r="G116" s="15"/>
      <c r="H116" s="19">
        <v>0.1158</v>
      </c>
      <c r="I116" s="20"/>
      <c r="J116" s="20">
        <v>46935</v>
      </c>
      <c r="K116" s="16"/>
      <c r="L116" s="21">
        <v>18448</v>
      </c>
      <c r="M116" s="16"/>
      <c r="N116" s="23">
        <v>18141</v>
      </c>
      <c r="O116" s="16"/>
      <c r="P116" s="23">
        <v>17483</v>
      </c>
      <c r="Q116" s="26"/>
      <c r="R116" s="24">
        <v>4.0000000000000001E-3</v>
      </c>
    </row>
    <row r="117" spans="1:18" ht="15" customHeight="1" x14ac:dyDescent="0.25">
      <c r="N117" s="21">
        <f>SUM(N115:N116)</f>
        <v>18740</v>
      </c>
      <c r="P117" s="21">
        <f>SUM(P115:P116)</f>
        <v>18082</v>
      </c>
      <c r="R117" s="22">
        <f>SUM(R115:R116)</f>
        <v>4.1000000000000003E-3</v>
      </c>
    </row>
    <row r="118" spans="1:18" ht="15" customHeight="1" x14ac:dyDescent="0.25">
      <c r="A118" s="12" t="s">
        <v>113</v>
      </c>
      <c r="F118" s="15"/>
      <c r="H118" s="15"/>
      <c r="J118" s="15"/>
    </row>
    <row r="119" spans="1:18" ht="15" customHeight="1" x14ac:dyDescent="0.25">
      <c r="A119" s="17" t="s">
        <v>114</v>
      </c>
      <c r="C119" s="16" t="s">
        <v>13</v>
      </c>
      <c r="E119" s="15" t="s">
        <v>14</v>
      </c>
      <c r="F119" s="18">
        <v>5.5E-2</v>
      </c>
      <c r="H119" s="19">
        <v>0.1103</v>
      </c>
      <c r="J119" s="20">
        <v>47058</v>
      </c>
      <c r="K119" s="16"/>
      <c r="L119" s="21">
        <v>31183</v>
      </c>
      <c r="N119" s="21">
        <v>30680</v>
      </c>
      <c r="P119" s="21">
        <v>30027</v>
      </c>
      <c r="R119" s="22">
        <v>6.8999999999999999E-3</v>
      </c>
    </row>
    <row r="120" spans="1:18" ht="15" customHeight="1" x14ac:dyDescent="0.25">
      <c r="A120" s="17" t="s">
        <v>115</v>
      </c>
      <c r="C120" s="16" t="s">
        <v>20</v>
      </c>
      <c r="E120" s="15" t="s">
        <v>14</v>
      </c>
      <c r="F120" s="18">
        <v>5.5E-2</v>
      </c>
      <c r="H120" s="19">
        <v>0.10680000000000001</v>
      </c>
      <c r="J120" s="20">
        <v>47009</v>
      </c>
      <c r="K120" s="16"/>
      <c r="L120" s="21">
        <v>21615</v>
      </c>
      <c r="N120" s="21">
        <v>21294</v>
      </c>
      <c r="P120" s="21">
        <v>21183</v>
      </c>
      <c r="R120" s="22">
        <v>4.8999999999999998E-3</v>
      </c>
    </row>
    <row r="121" spans="1:18" ht="15" customHeight="1" x14ac:dyDescent="0.25">
      <c r="A121" s="17" t="s">
        <v>115</v>
      </c>
      <c r="C121" s="16" t="s">
        <v>74</v>
      </c>
      <c r="E121" s="15" t="s">
        <v>14</v>
      </c>
      <c r="F121" s="18">
        <v>5.5E-2</v>
      </c>
      <c r="H121" s="19">
        <v>0.10730000000000001</v>
      </c>
      <c r="J121" s="20">
        <v>47009</v>
      </c>
      <c r="K121" s="16"/>
      <c r="L121" s="21">
        <v>5473</v>
      </c>
      <c r="N121" s="23">
        <v>5376</v>
      </c>
      <c r="P121" s="23">
        <v>5343</v>
      </c>
      <c r="R121" s="24">
        <v>1.1999999999999999E-3</v>
      </c>
    </row>
    <row r="122" spans="1:18" ht="15" customHeight="1" x14ac:dyDescent="0.25">
      <c r="F122" s="15"/>
      <c r="H122" s="15"/>
      <c r="J122" s="15"/>
      <c r="N122" s="21">
        <f>SUM(N119:N121)</f>
        <v>57350</v>
      </c>
      <c r="P122" s="21">
        <f>SUM(P119:P121)</f>
        <v>56553</v>
      </c>
      <c r="R122" s="22">
        <f>SUM(R119:R121)</f>
        <v>1.2999999999999999E-2</v>
      </c>
    </row>
    <row r="123" spans="1:18" ht="15" customHeight="1" x14ac:dyDescent="0.25">
      <c r="A123" s="12" t="s">
        <v>116</v>
      </c>
      <c r="F123" s="15"/>
      <c r="H123" s="15"/>
      <c r="J123" s="15"/>
    </row>
    <row r="124" spans="1:18" ht="15" customHeight="1" x14ac:dyDescent="0.25">
      <c r="A124" s="17" t="s">
        <v>117</v>
      </c>
      <c r="C124" s="16" t="s">
        <v>118</v>
      </c>
      <c r="E124" s="15" t="s">
        <v>119</v>
      </c>
      <c r="F124" s="18">
        <v>5.5E-2</v>
      </c>
      <c r="H124" s="19">
        <v>0.10650000000000001</v>
      </c>
      <c r="J124" s="20">
        <v>47340</v>
      </c>
      <c r="K124" s="16" t="s">
        <v>120</v>
      </c>
      <c r="L124" s="21">
        <v>1729</v>
      </c>
      <c r="N124" s="21">
        <v>815</v>
      </c>
      <c r="P124" s="21">
        <v>728</v>
      </c>
      <c r="R124" s="22">
        <v>2.0000000000000001E-4</v>
      </c>
    </row>
    <row r="125" spans="1:18" ht="15" customHeight="1" x14ac:dyDescent="0.25">
      <c r="A125" s="17" t="s">
        <v>121</v>
      </c>
      <c r="C125" s="16" t="s">
        <v>74</v>
      </c>
      <c r="E125" s="15" t="s">
        <v>14</v>
      </c>
      <c r="F125" s="18">
        <v>5.7500000000000002E-2</v>
      </c>
      <c r="H125" s="19">
        <v>0.1095</v>
      </c>
      <c r="I125" s="28">
        <v>1.2500000000000001E-2</v>
      </c>
      <c r="J125" s="20">
        <v>46967</v>
      </c>
      <c r="K125" s="16"/>
      <c r="L125" s="21">
        <v>109247</v>
      </c>
      <c r="N125" s="21">
        <v>107357</v>
      </c>
      <c r="P125" s="21">
        <v>107119</v>
      </c>
      <c r="R125" s="22">
        <v>2.46E-2</v>
      </c>
    </row>
    <row r="126" spans="1:18" ht="15" customHeight="1" x14ac:dyDescent="0.25">
      <c r="A126" s="17" t="s">
        <v>122</v>
      </c>
      <c r="C126" s="16" t="s">
        <v>37</v>
      </c>
      <c r="E126" s="15" t="s">
        <v>17</v>
      </c>
      <c r="F126" s="18">
        <v>6.5000000000000002E-2</v>
      </c>
      <c r="H126" s="19">
        <v>0.1187</v>
      </c>
      <c r="J126" s="20">
        <v>46514</v>
      </c>
      <c r="K126" s="16"/>
      <c r="L126" s="21">
        <v>6884</v>
      </c>
      <c r="N126" s="21">
        <v>6781</v>
      </c>
      <c r="P126" s="21">
        <v>6755</v>
      </c>
      <c r="R126" s="22">
        <v>1.6000000000000001E-3</v>
      </c>
    </row>
    <row r="127" spans="1:18" ht="15" customHeight="1" x14ac:dyDescent="0.25">
      <c r="A127" s="17" t="s">
        <v>122</v>
      </c>
      <c r="C127" s="16" t="s">
        <v>16</v>
      </c>
      <c r="E127" s="15" t="s">
        <v>14</v>
      </c>
      <c r="F127" s="18">
        <v>6.5000000000000002E-2</v>
      </c>
      <c r="H127" s="19">
        <v>0.11939999999999999</v>
      </c>
      <c r="J127" s="20">
        <v>46514</v>
      </c>
      <c r="K127" s="16"/>
      <c r="L127" s="21">
        <v>1650</v>
      </c>
      <c r="N127" s="21">
        <v>1632</v>
      </c>
      <c r="P127" s="21">
        <v>1625</v>
      </c>
      <c r="R127" s="22">
        <v>4.0000000000000002E-4</v>
      </c>
    </row>
    <row r="128" spans="1:18" ht="15" customHeight="1" x14ac:dyDescent="0.25">
      <c r="A128" s="17" t="s">
        <v>123</v>
      </c>
      <c r="C128" s="16" t="s">
        <v>20</v>
      </c>
      <c r="E128" s="15" t="s">
        <v>14</v>
      </c>
      <c r="F128" s="18">
        <v>5.5E-2</v>
      </c>
      <c r="H128" s="19">
        <v>0.10550000000000001</v>
      </c>
      <c r="J128" s="20">
        <v>46808</v>
      </c>
      <c r="K128" s="16"/>
      <c r="L128" s="21">
        <v>4938</v>
      </c>
      <c r="N128" s="21">
        <v>4861</v>
      </c>
      <c r="P128" s="21">
        <v>4740</v>
      </c>
      <c r="R128" s="22">
        <v>1.1000000000000001E-3</v>
      </c>
    </row>
    <row r="129" spans="1:20" ht="15" customHeight="1" x14ac:dyDescent="0.25">
      <c r="A129" s="17" t="s">
        <v>123</v>
      </c>
      <c r="C129" s="16" t="s">
        <v>74</v>
      </c>
      <c r="E129" s="15" t="s">
        <v>14</v>
      </c>
      <c r="F129" s="18">
        <v>5.5E-2</v>
      </c>
      <c r="H129" s="19">
        <v>0.10890000000000001</v>
      </c>
      <c r="J129" s="20">
        <v>46808</v>
      </c>
      <c r="K129" s="16"/>
      <c r="L129" s="21">
        <v>1374</v>
      </c>
      <c r="N129" s="21">
        <v>1330</v>
      </c>
      <c r="P129" s="21">
        <v>1315</v>
      </c>
      <c r="R129" s="22">
        <v>2.9999999999999997E-4</v>
      </c>
    </row>
    <row r="130" spans="1:20" ht="15" customHeight="1" x14ac:dyDescent="0.25">
      <c r="A130" s="17" t="s">
        <v>124</v>
      </c>
      <c r="C130" s="16" t="s">
        <v>125</v>
      </c>
      <c r="E130" s="15" t="s">
        <v>119</v>
      </c>
      <c r="F130" s="18">
        <v>4.4999999999999998E-2</v>
      </c>
      <c r="H130" s="19">
        <v>9.8699999999999996E-2</v>
      </c>
      <c r="J130" s="20">
        <v>46857</v>
      </c>
      <c r="K130" s="16" t="s">
        <v>120</v>
      </c>
      <c r="L130" s="21">
        <v>29779</v>
      </c>
      <c r="N130" s="21">
        <v>23566</v>
      </c>
      <c r="P130" s="21">
        <v>25349</v>
      </c>
      <c r="R130" s="22">
        <v>5.7999999999999996E-3</v>
      </c>
    </row>
    <row r="131" spans="1:20" ht="15" customHeight="1" x14ac:dyDescent="0.25">
      <c r="A131" s="17" t="s">
        <v>124</v>
      </c>
      <c r="C131" s="16" t="s">
        <v>126</v>
      </c>
      <c r="E131" s="15" t="s">
        <v>119</v>
      </c>
      <c r="F131" s="18">
        <v>4.8600000000000004E-2</v>
      </c>
      <c r="H131" s="19">
        <v>0.1045</v>
      </c>
      <c r="I131" s="15"/>
      <c r="J131" s="20">
        <v>46492</v>
      </c>
      <c r="K131" s="16" t="s">
        <v>120</v>
      </c>
      <c r="L131" s="21">
        <v>2804</v>
      </c>
      <c r="N131" s="21">
        <v>962</v>
      </c>
      <c r="P131" s="21">
        <v>787</v>
      </c>
      <c r="R131" s="22">
        <v>2.0000000000000001E-4</v>
      </c>
    </row>
    <row r="132" spans="1:20" ht="15" customHeight="1" x14ac:dyDescent="0.25">
      <c r="A132" s="17" t="s">
        <v>127</v>
      </c>
      <c r="C132" s="16" t="s">
        <v>13</v>
      </c>
      <c r="E132" s="15" t="s">
        <v>17</v>
      </c>
      <c r="F132" s="18">
        <v>6.25E-2</v>
      </c>
      <c r="H132" s="19">
        <v>0.11410000000000001</v>
      </c>
      <c r="I132" s="28">
        <v>2.75E-2</v>
      </c>
      <c r="J132" s="20">
        <v>47108</v>
      </c>
      <c r="K132" s="16"/>
      <c r="L132" s="21">
        <v>10536</v>
      </c>
      <c r="M132" s="16"/>
      <c r="N132" s="21">
        <v>10371</v>
      </c>
      <c r="O132" s="16"/>
      <c r="P132" s="21">
        <v>9758</v>
      </c>
      <c r="R132" s="22">
        <v>2.2000000000000001E-3</v>
      </c>
    </row>
    <row r="133" spans="1:20" ht="15" customHeight="1" x14ac:dyDescent="0.25">
      <c r="A133" s="17" t="s">
        <v>128</v>
      </c>
      <c r="C133" s="16" t="s">
        <v>18</v>
      </c>
      <c r="E133" s="15" t="s">
        <v>14</v>
      </c>
      <c r="F133" s="18">
        <v>6.4100000000000004E-2</v>
      </c>
      <c r="H133" s="19">
        <v>0.11650000000000001</v>
      </c>
      <c r="J133" s="20">
        <v>46846</v>
      </c>
      <c r="K133" s="16"/>
      <c r="L133" s="21">
        <v>33039</v>
      </c>
      <c r="N133" s="21">
        <v>32765</v>
      </c>
      <c r="P133" s="21">
        <v>32296</v>
      </c>
      <c r="R133" s="22">
        <v>7.4000000000000003E-3</v>
      </c>
    </row>
    <row r="134" spans="1:20" ht="15" customHeight="1" x14ac:dyDescent="0.25">
      <c r="A134" s="17" t="s">
        <v>128</v>
      </c>
      <c r="C134" s="16" t="s">
        <v>13</v>
      </c>
      <c r="E134" s="15" t="s">
        <v>14</v>
      </c>
      <c r="F134" s="18">
        <v>6.5000000000000002E-2</v>
      </c>
      <c r="H134" s="19">
        <v>0.1174</v>
      </c>
      <c r="J134" s="20">
        <v>46846</v>
      </c>
      <c r="K134" s="16"/>
      <c r="L134" s="21">
        <v>522</v>
      </c>
      <c r="N134" s="21">
        <v>515</v>
      </c>
      <c r="P134" s="21">
        <v>507</v>
      </c>
      <c r="R134" s="22">
        <v>1E-4</v>
      </c>
    </row>
    <row r="135" spans="1:20" ht="15" customHeight="1" x14ac:dyDescent="0.25">
      <c r="A135" s="17" t="s">
        <v>129</v>
      </c>
      <c r="C135" s="16" t="s">
        <v>16</v>
      </c>
      <c r="E135" s="15" t="s">
        <v>14</v>
      </c>
      <c r="F135" s="18">
        <v>0.06</v>
      </c>
      <c r="H135" s="19">
        <v>0.1115</v>
      </c>
      <c r="J135" s="20">
        <v>46299</v>
      </c>
      <c r="K135" s="16"/>
      <c r="L135" s="21">
        <v>24180</v>
      </c>
      <c r="N135" s="21">
        <v>24110</v>
      </c>
      <c r="P135" s="21">
        <v>24060</v>
      </c>
      <c r="R135" s="22">
        <v>5.4999999999999997E-3</v>
      </c>
    </row>
    <row r="136" spans="1:20" ht="15" customHeight="1" x14ac:dyDescent="0.25">
      <c r="A136" s="17" t="s">
        <v>130</v>
      </c>
      <c r="C136" s="16" t="s">
        <v>41</v>
      </c>
      <c r="E136" s="15" t="s">
        <v>14</v>
      </c>
      <c r="F136" s="18">
        <v>5.5E-2</v>
      </c>
      <c r="H136" s="19">
        <v>0.1069</v>
      </c>
      <c r="J136" s="20">
        <v>46322</v>
      </c>
      <c r="K136" s="16"/>
      <c r="L136" s="21">
        <v>108009</v>
      </c>
      <c r="N136" s="21">
        <v>106396</v>
      </c>
      <c r="P136" s="21">
        <v>107769</v>
      </c>
      <c r="R136" s="22">
        <v>2.4799999999999999E-2</v>
      </c>
    </row>
    <row r="137" spans="1:20" ht="15" customHeight="1" x14ac:dyDescent="0.25">
      <c r="A137" s="17" t="s">
        <v>131</v>
      </c>
      <c r="C137" s="16" t="s">
        <v>37</v>
      </c>
      <c r="E137" s="15" t="s">
        <v>14</v>
      </c>
      <c r="F137" s="18">
        <v>0.05</v>
      </c>
      <c r="H137" s="19">
        <v>0.10349999999999999</v>
      </c>
      <c r="I137" s="15"/>
      <c r="J137" s="20">
        <v>46310</v>
      </c>
      <c r="K137" s="16"/>
      <c r="L137" s="21">
        <v>154477</v>
      </c>
      <c r="N137" s="21">
        <v>152411</v>
      </c>
      <c r="P137" s="21">
        <v>151387</v>
      </c>
      <c r="R137" s="22">
        <v>3.4799999999999998E-2</v>
      </c>
    </row>
    <row r="138" spans="1:20" ht="15" customHeight="1" x14ac:dyDescent="0.25">
      <c r="A138" s="17" t="s">
        <v>132</v>
      </c>
      <c r="C138" s="16" t="s">
        <v>133</v>
      </c>
      <c r="E138" s="15" t="s">
        <v>14</v>
      </c>
      <c r="F138" s="18">
        <v>5.7500000000000002E-2</v>
      </c>
      <c r="H138" s="19">
        <v>0.10929999999999999</v>
      </c>
      <c r="I138" s="29">
        <v>5.5899999999999998E-2</v>
      </c>
      <c r="J138" s="20">
        <v>46584</v>
      </c>
      <c r="K138" s="16"/>
      <c r="L138" s="21">
        <v>190016</v>
      </c>
      <c r="N138" s="21">
        <v>188829</v>
      </c>
      <c r="P138" s="21">
        <v>185265</v>
      </c>
      <c r="R138" s="22">
        <v>4.2599999999999999E-2</v>
      </c>
    </row>
    <row r="139" spans="1:20" ht="15" customHeight="1" x14ac:dyDescent="0.25">
      <c r="A139" s="17" t="s">
        <v>132</v>
      </c>
      <c r="C139" s="16" t="s">
        <v>134</v>
      </c>
      <c r="E139" s="15" t="s">
        <v>14</v>
      </c>
      <c r="F139" s="18">
        <v>5.7500000000000002E-2</v>
      </c>
      <c r="H139" s="19">
        <v>0.10630000000000001</v>
      </c>
      <c r="J139" s="20">
        <v>46584</v>
      </c>
      <c r="K139" s="16"/>
      <c r="L139" s="21">
        <v>25525</v>
      </c>
      <c r="N139" s="21">
        <v>25325</v>
      </c>
      <c r="P139" s="21">
        <v>24887</v>
      </c>
      <c r="R139" s="22">
        <v>5.7000000000000002E-3</v>
      </c>
    </row>
    <row r="140" spans="1:20" ht="15" customHeight="1" x14ac:dyDescent="0.25">
      <c r="A140" s="17" t="s">
        <v>135</v>
      </c>
      <c r="C140" s="16" t="s">
        <v>16</v>
      </c>
      <c r="E140" s="15" t="s">
        <v>14</v>
      </c>
      <c r="F140" s="18">
        <v>5.7500000000000002E-2</v>
      </c>
      <c r="H140" s="19">
        <v>0.10980000000000001</v>
      </c>
      <c r="J140" s="20">
        <v>45977</v>
      </c>
      <c r="K140" s="16"/>
      <c r="L140" s="21">
        <v>13403</v>
      </c>
      <c r="N140" s="21">
        <v>13326</v>
      </c>
      <c r="P140" s="21">
        <v>13403</v>
      </c>
      <c r="R140" s="22">
        <v>3.0999999999999999E-3</v>
      </c>
    </row>
    <row r="141" spans="1:20" ht="15" customHeight="1" x14ac:dyDescent="0.25">
      <c r="A141" s="17" t="s">
        <v>135</v>
      </c>
      <c r="C141" s="16" t="s">
        <v>16</v>
      </c>
      <c r="E141" s="15" t="s">
        <v>14</v>
      </c>
      <c r="F141" s="18">
        <v>5.7500000000000002E-2</v>
      </c>
      <c r="H141" s="19">
        <v>0.11</v>
      </c>
      <c r="J141" s="20">
        <v>45977</v>
      </c>
      <c r="K141" s="16"/>
      <c r="L141" s="21">
        <v>3634</v>
      </c>
      <c r="N141" s="21">
        <v>3602</v>
      </c>
      <c r="P141" s="21">
        <v>3634</v>
      </c>
      <c r="R141" s="22">
        <v>8.0000000000000004E-4</v>
      </c>
    </row>
    <row r="142" spans="1:20" ht="15" customHeight="1" x14ac:dyDescent="0.25">
      <c r="A142" s="17" t="s">
        <v>136</v>
      </c>
      <c r="B142" s="16"/>
      <c r="C142" s="16" t="s">
        <v>16</v>
      </c>
      <c r="D142" s="15"/>
      <c r="E142" s="15" t="s">
        <v>137</v>
      </c>
      <c r="F142" s="18">
        <v>5.7500000000000002E-2</v>
      </c>
      <c r="H142" s="19">
        <v>0.1095</v>
      </c>
      <c r="J142" s="20">
        <v>45977</v>
      </c>
      <c r="L142" s="21">
        <v>1635</v>
      </c>
      <c r="N142" s="21">
        <v>1619</v>
      </c>
      <c r="P142" s="21">
        <v>1635</v>
      </c>
      <c r="R142" s="22">
        <v>4.0000000000000002E-4</v>
      </c>
      <c r="S142" s="26"/>
      <c r="T142" s="30"/>
    </row>
    <row r="143" spans="1:20" ht="15" customHeight="1" x14ac:dyDescent="0.25">
      <c r="A143" s="17" t="s">
        <v>138</v>
      </c>
      <c r="C143" s="16" t="s">
        <v>13</v>
      </c>
      <c r="E143" s="15" t="s">
        <v>14</v>
      </c>
      <c r="F143" s="18">
        <v>5.7500000000000002E-2</v>
      </c>
      <c r="H143" s="19">
        <v>0.1101</v>
      </c>
      <c r="J143" s="20">
        <v>47361</v>
      </c>
      <c r="K143" s="16"/>
      <c r="L143" s="21">
        <v>1987</v>
      </c>
      <c r="N143" s="21">
        <v>1958</v>
      </c>
      <c r="P143" s="21">
        <v>1966</v>
      </c>
      <c r="R143" s="22">
        <v>5.0000000000000001E-4</v>
      </c>
    </row>
    <row r="144" spans="1:20" ht="15" customHeight="1" x14ac:dyDescent="0.25">
      <c r="A144" s="17" t="s">
        <v>139</v>
      </c>
      <c r="C144" s="16" t="s">
        <v>20</v>
      </c>
      <c r="E144" s="15" t="s">
        <v>14</v>
      </c>
      <c r="F144" s="18">
        <v>5.9000000000000004E-2</v>
      </c>
      <c r="H144" s="19">
        <v>0.11140000000000001</v>
      </c>
      <c r="J144" s="20">
        <v>47110</v>
      </c>
      <c r="K144" s="16"/>
      <c r="L144" s="21">
        <v>5961</v>
      </c>
      <c r="N144" s="21">
        <v>5927</v>
      </c>
      <c r="P144" s="21">
        <v>5842</v>
      </c>
      <c r="R144" s="22">
        <v>1.2999999999999999E-3</v>
      </c>
    </row>
    <row r="145" spans="1:18" ht="15" customHeight="1" x14ac:dyDescent="0.25">
      <c r="A145" s="17" t="s">
        <v>139</v>
      </c>
      <c r="C145" s="16" t="s">
        <v>13</v>
      </c>
      <c r="E145" s="15" t="s">
        <v>14</v>
      </c>
      <c r="F145" s="18">
        <v>5.7500000000000002E-2</v>
      </c>
      <c r="H145" s="19">
        <v>0.1109</v>
      </c>
      <c r="J145" s="20">
        <v>47110</v>
      </c>
      <c r="K145" s="16"/>
      <c r="L145" s="21">
        <v>4954</v>
      </c>
      <c r="N145" s="21">
        <v>4838</v>
      </c>
      <c r="P145" s="21">
        <v>4816</v>
      </c>
      <c r="R145" s="22">
        <v>1.1000000000000001E-3</v>
      </c>
    </row>
    <row r="146" spans="1:18" ht="15" customHeight="1" x14ac:dyDescent="0.25">
      <c r="A146" s="17" t="s">
        <v>139</v>
      </c>
      <c r="C146" s="16" t="s">
        <v>13</v>
      </c>
      <c r="E146" s="15" t="s">
        <v>42</v>
      </c>
      <c r="F146" s="18">
        <v>5.7500000000000002E-2</v>
      </c>
      <c r="H146" s="19">
        <v>0.13</v>
      </c>
      <c r="J146" s="20">
        <v>46744</v>
      </c>
      <c r="K146" s="16"/>
      <c r="L146" s="21">
        <v>50</v>
      </c>
      <c r="N146" s="21">
        <v>31</v>
      </c>
      <c r="P146" s="21">
        <v>25</v>
      </c>
      <c r="R146" s="22">
        <v>0</v>
      </c>
    </row>
    <row r="147" spans="1:18" ht="15" customHeight="1" x14ac:dyDescent="0.25">
      <c r="A147" s="17" t="s">
        <v>140</v>
      </c>
      <c r="C147" s="16" t="s">
        <v>13</v>
      </c>
      <c r="E147" s="15" t="s">
        <v>17</v>
      </c>
      <c r="F147" s="18">
        <v>0.06</v>
      </c>
      <c r="H147" s="19">
        <v>0.115</v>
      </c>
      <c r="J147" s="20">
        <v>46905</v>
      </c>
      <c r="K147" s="16"/>
      <c r="L147" s="21">
        <v>304214</v>
      </c>
      <c r="N147" s="21">
        <v>299484</v>
      </c>
      <c r="P147" s="21">
        <v>289814</v>
      </c>
      <c r="R147" s="22">
        <v>6.6600000000000006E-2</v>
      </c>
    </row>
    <row r="148" spans="1:18" ht="15" customHeight="1" x14ac:dyDescent="0.25">
      <c r="A148" s="17" t="s">
        <v>141</v>
      </c>
      <c r="C148" s="16" t="s">
        <v>41</v>
      </c>
      <c r="E148" s="15" t="s">
        <v>17</v>
      </c>
      <c r="F148" s="18">
        <v>5.7500000000000002E-2</v>
      </c>
      <c r="H148" s="19">
        <v>0.10929999999999999</v>
      </c>
      <c r="J148" s="20">
        <v>46922</v>
      </c>
      <c r="K148" s="16"/>
      <c r="L148" s="21">
        <v>12182</v>
      </c>
      <c r="N148" s="21">
        <v>11906</v>
      </c>
      <c r="P148" s="21">
        <v>11393</v>
      </c>
      <c r="R148" s="22">
        <v>2.5999999999999999E-3</v>
      </c>
    </row>
    <row r="149" spans="1:18" ht="15" customHeight="1" x14ac:dyDescent="0.25">
      <c r="A149" s="17" t="s">
        <v>142</v>
      </c>
      <c r="C149" s="16" t="s">
        <v>13</v>
      </c>
      <c r="E149" s="15" t="s">
        <v>14</v>
      </c>
      <c r="F149" s="18">
        <v>5.7500000000000002E-2</v>
      </c>
      <c r="H149" s="19">
        <v>0.1109</v>
      </c>
      <c r="J149" s="20">
        <v>47120</v>
      </c>
      <c r="K149" s="16"/>
      <c r="L149" s="21">
        <v>2606</v>
      </c>
      <c r="N149" s="21">
        <v>2564</v>
      </c>
      <c r="P149" s="21">
        <v>2523</v>
      </c>
      <c r="R149" s="22">
        <v>5.9999999999999995E-4</v>
      </c>
    </row>
    <row r="150" spans="1:18" ht="15" customHeight="1" x14ac:dyDescent="0.25">
      <c r="A150" s="17" t="s">
        <v>142</v>
      </c>
      <c r="C150" s="16" t="s">
        <v>13</v>
      </c>
      <c r="E150" s="15" t="s">
        <v>14</v>
      </c>
      <c r="F150" s="18">
        <v>5.7500000000000002E-2</v>
      </c>
      <c r="H150" s="19">
        <v>0.11</v>
      </c>
      <c r="J150" s="20">
        <v>46386</v>
      </c>
      <c r="K150" s="16"/>
      <c r="L150" s="21">
        <v>74</v>
      </c>
      <c r="N150" s="21">
        <v>69</v>
      </c>
      <c r="P150" s="21">
        <v>61</v>
      </c>
      <c r="R150" s="22">
        <v>0</v>
      </c>
    </row>
    <row r="151" spans="1:18" ht="15" customHeight="1" x14ac:dyDescent="0.25">
      <c r="A151" s="17" t="s">
        <v>143</v>
      </c>
      <c r="C151" s="16" t="s">
        <v>126</v>
      </c>
      <c r="E151" s="15" t="s">
        <v>17</v>
      </c>
      <c r="F151" s="18">
        <v>5.7500000000000002E-2</v>
      </c>
      <c r="H151" s="19">
        <v>0.109</v>
      </c>
      <c r="J151" s="20">
        <v>46828</v>
      </c>
      <c r="K151" s="16"/>
      <c r="L151" s="21">
        <v>5225</v>
      </c>
      <c r="N151" s="21">
        <v>5143</v>
      </c>
      <c r="P151" s="21">
        <v>4723</v>
      </c>
      <c r="R151" s="22">
        <v>1.1000000000000001E-3</v>
      </c>
    </row>
    <row r="152" spans="1:18" ht="15" customHeight="1" x14ac:dyDescent="0.25">
      <c r="A152" s="17" t="s">
        <v>143</v>
      </c>
      <c r="C152" s="16" t="s">
        <v>144</v>
      </c>
      <c r="E152" s="15" t="s">
        <v>119</v>
      </c>
      <c r="F152" s="18">
        <v>5.7500000000000002E-2</v>
      </c>
      <c r="H152" s="19">
        <v>0.1076</v>
      </c>
      <c r="J152" s="20">
        <v>46828</v>
      </c>
      <c r="K152" s="16" t="s">
        <v>120</v>
      </c>
      <c r="L152" s="21">
        <v>4950</v>
      </c>
      <c r="N152" s="21">
        <v>3823</v>
      </c>
      <c r="P152" s="21">
        <v>3385</v>
      </c>
      <c r="R152" s="22">
        <v>8.0000000000000004E-4</v>
      </c>
    </row>
    <row r="153" spans="1:18" ht="15" customHeight="1" x14ac:dyDescent="0.25">
      <c r="A153" s="17" t="s">
        <v>143</v>
      </c>
      <c r="C153" s="16" t="s">
        <v>126</v>
      </c>
      <c r="E153" s="15" t="s">
        <v>119</v>
      </c>
      <c r="F153" s="18">
        <v>5.7500000000000002E-2</v>
      </c>
      <c r="H153" s="19">
        <v>0.1079</v>
      </c>
      <c r="J153" s="20">
        <v>46646</v>
      </c>
      <c r="K153" s="16" t="s">
        <v>120</v>
      </c>
      <c r="L153" s="21">
        <v>312</v>
      </c>
      <c r="N153" s="21">
        <v>186</v>
      </c>
      <c r="P153" s="21">
        <v>155</v>
      </c>
      <c r="R153" s="22">
        <v>0</v>
      </c>
    </row>
    <row r="154" spans="1:18" ht="15" customHeight="1" x14ac:dyDescent="0.25">
      <c r="A154" s="17" t="s">
        <v>145</v>
      </c>
      <c r="C154" s="16" t="s">
        <v>16</v>
      </c>
      <c r="E154" s="15" t="s">
        <v>14</v>
      </c>
      <c r="F154" s="18">
        <v>6.25E-2</v>
      </c>
      <c r="H154" s="19">
        <v>0.11449999999999999</v>
      </c>
      <c r="J154" s="20">
        <v>47011</v>
      </c>
      <c r="K154" s="16"/>
      <c r="L154" s="21">
        <v>4086</v>
      </c>
      <c r="N154" s="21">
        <v>3980</v>
      </c>
      <c r="P154" s="21">
        <v>4046</v>
      </c>
      <c r="R154" s="22">
        <v>8.9999999999999998E-4</v>
      </c>
    </row>
    <row r="155" spans="1:18" ht="15" customHeight="1" x14ac:dyDescent="0.25">
      <c r="A155" s="17" t="s">
        <v>145</v>
      </c>
      <c r="C155" s="16" t="s">
        <v>16</v>
      </c>
      <c r="E155" s="15" t="s">
        <v>14</v>
      </c>
      <c r="F155" s="18">
        <v>6.25E-2</v>
      </c>
      <c r="H155" s="19">
        <v>0.11550000000000001</v>
      </c>
      <c r="J155" s="20">
        <v>47011</v>
      </c>
      <c r="K155" s="16"/>
      <c r="L155" s="21">
        <v>880</v>
      </c>
      <c r="N155" s="21">
        <v>858</v>
      </c>
      <c r="P155" s="21">
        <v>872</v>
      </c>
      <c r="R155" s="22">
        <v>2.0000000000000001E-4</v>
      </c>
    </row>
    <row r="156" spans="1:18" ht="15" customHeight="1" x14ac:dyDescent="0.25">
      <c r="A156" s="17" t="s">
        <v>146</v>
      </c>
      <c r="C156" s="16" t="s">
        <v>18</v>
      </c>
      <c r="E156" s="15" t="s">
        <v>14</v>
      </c>
      <c r="F156" s="18">
        <v>5.5E-2</v>
      </c>
      <c r="H156" s="19">
        <v>0.1041</v>
      </c>
      <c r="J156" s="20">
        <v>46949</v>
      </c>
      <c r="K156" s="16"/>
      <c r="L156" s="21">
        <v>1101</v>
      </c>
      <c r="N156" s="21">
        <v>1082</v>
      </c>
      <c r="P156" s="21">
        <v>1062</v>
      </c>
      <c r="R156" s="22">
        <v>2.0000000000000001E-4</v>
      </c>
    </row>
    <row r="157" spans="1:18" ht="15" customHeight="1" x14ac:dyDescent="0.25">
      <c r="A157" s="17" t="s">
        <v>146</v>
      </c>
      <c r="C157" s="16" t="s">
        <v>13</v>
      </c>
      <c r="E157" s="15" t="s">
        <v>14</v>
      </c>
      <c r="F157" s="18">
        <v>5.5E-2</v>
      </c>
      <c r="H157" s="19">
        <v>0.10560000000000001</v>
      </c>
      <c r="J157" s="20">
        <v>46949</v>
      </c>
      <c r="K157" s="16"/>
      <c r="L157" s="21">
        <v>1442</v>
      </c>
      <c r="N157" s="21">
        <v>1413</v>
      </c>
      <c r="P157" s="21">
        <v>1386</v>
      </c>
      <c r="R157" s="22">
        <v>2.9999999999999997E-4</v>
      </c>
    </row>
    <row r="158" spans="1:18" ht="15" customHeight="1" x14ac:dyDescent="0.25">
      <c r="A158" s="17" t="s">
        <v>147</v>
      </c>
      <c r="C158" s="16" t="s">
        <v>134</v>
      </c>
      <c r="E158" s="15" t="s">
        <v>14</v>
      </c>
      <c r="F158" s="18">
        <v>5.2499999999999998E-2</v>
      </c>
      <c r="H158" s="19">
        <v>0.10349999999999999</v>
      </c>
      <c r="J158" s="20">
        <v>47287</v>
      </c>
      <c r="K158" s="16"/>
      <c r="L158" s="21">
        <v>2105</v>
      </c>
      <c r="N158" s="21">
        <v>2105</v>
      </c>
      <c r="P158" s="21">
        <v>2105</v>
      </c>
      <c r="R158" s="22">
        <v>5.0000000000000001E-4</v>
      </c>
    </row>
    <row r="159" spans="1:18" ht="15" customHeight="1" x14ac:dyDescent="0.25">
      <c r="A159" s="17" t="s">
        <v>148</v>
      </c>
      <c r="C159" s="16" t="s">
        <v>18</v>
      </c>
      <c r="E159" s="15" t="s">
        <v>17</v>
      </c>
      <c r="F159" s="18">
        <v>0.06</v>
      </c>
      <c r="H159" s="19">
        <v>0.11380000000000001</v>
      </c>
      <c r="J159" s="20">
        <v>46709</v>
      </c>
      <c r="K159" s="16"/>
      <c r="L159" s="21">
        <v>31780</v>
      </c>
      <c r="N159" s="21">
        <v>31316</v>
      </c>
      <c r="P159" s="21">
        <v>30270</v>
      </c>
      <c r="R159" s="22">
        <v>7.0000000000000001E-3</v>
      </c>
    </row>
    <row r="160" spans="1:18" ht="15" customHeight="1" x14ac:dyDescent="0.25">
      <c r="A160" s="17" t="s">
        <v>148</v>
      </c>
      <c r="C160" s="16" t="s">
        <v>37</v>
      </c>
      <c r="E160" s="15" t="s">
        <v>17</v>
      </c>
      <c r="F160" s="18">
        <v>0.06</v>
      </c>
      <c r="H160" s="19">
        <v>0.11480000000000001</v>
      </c>
      <c r="J160" s="20">
        <v>46709</v>
      </c>
      <c r="K160" s="16"/>
      <c r="L160" s="21">
        <v>13541</v>
      </c>
      <c r="N160" s="21">
        <v>13351</v>
      </c>
      <c r="P160" s="21">
        <v>12744</v>
      </c>
      <c r="R160" s="22">
        <v>2.8999999999999998E-3</v>
      </c>
    </row>
    <row r="161" spans="1:18" ht="15" customHeight="1" x14ac:dyDescent="0.25">
      <c r="A161" s="17" t="s">
        <v>149</v>
      </c>
      <c r="C161" s="16" t="s">
        <v>20</v>
      </c>
      <c r="E161" s="15" t="s">
        <v>14</v>
      </c>
      <c r="F161" s="18">
        <v>5.7500000000000002E-2</v>
      </c>
      <c r="H161" s="19">
        <v>0.1125</v>
      </c>
      <c r="J161" s="20">
        <v>46926</v>
      </c>
      <c r="K161" s="16"/>
      <c r="L161" s="21">
        <v>43531</v>
      </c>
      <c r="N161" s="21">
        <v>42945</v>
      </c>
      <c r="P161" s="21">
        <v>32322</v>
      </c>
      <c r="R161" s="22">
        <v>7.4000000000000003E-3</v>
      </c>
    </row>
    <row r="162" spans="1:18" ht="15" customHeight="1" x14ac:dyDescent="0.25">
      <c r="A162" s="17" t="s">
        <v>149</v>
      </c>
      <c r="C162" s="16" t="s">
        <v>74</v>
      </c>
      <c r="E162" s="15" t="s">
        <v>14</v>
      </c>
      <c r="F162" s="18">
        <v>5.7500000000000002E-2</v>
      </c>
      <c r="H162" s="19">
        <v>0.1125</v>
      </c>
      <c r="J162" s="20">
        <v>46195</v>
      </c>
      <c r="K162" s="16"/>
      <c r="L162" s="21">
        <v>6682</v>
      </c>
      <c r="N162" s="23">
        <v>6601</v>
      </c>
      <c r="P162" s="23">
        <v>4950</v>
      </c>
      <c r="R162" s="24">
        <v>1.1000000000000001E-3</v>
      </c>
    </row>
    <row r="163" spans="1:18" ht="15" customHeight="1" x14ac:dyDescent="0.25">
      <c r="F163" s="15"/>
      <c r="H163" s="15"/>
      <c r="J163" s="15"/>
      <c r="N163" s="21">
        <f>SUM(N124:N162)</f>
        <v>1146153</v>
      </c>
      <c r="P163" s="21">
        <f>SUM(P124:P162)</f>
        <v>1117479</v>
      </c>
      <c r="R163" s="22">
        <f>SUM(R124:R162)</f>
        <v>0.25670000000000004</v>
      </c>
    </row>
    <row r="164" spans="1:18" ht="15" customHeight="1" x14ac:dyDescent="0.25">
      <c r="A164" s="12" t="s">
        <v>150</v>
      </c>
      <c r="F164" s="15"/>
      <c r="H164" s="15"/>
      <c r="J164" s="15"/>
    </row>
    <row r="165" spans="1:18" ht="15" customHeight="1" x14ac:dyDescent="0.25">
      <c r="A165" s="17" t="s">
        <v>151</v>
      </c>
      <c r="C165" s="16" t="s">
        <v>29</v>
      </c>
      <c r="E165" s="15" t="s">
        <v>14</v>
      </c>
      <c r="F165" s="18">
        <v>5.5E-2</v>
      </c>
      <c r="H165" s="19">
        <v>0.10740000000000001</v>
      </c>
      <c r="J165" s="20">
        <v>47263</v>
      </c>
      <c r="K165" s="16"/>
      <c r="L165" s="21">
        <v>9937</v>
      </c>
      <c r="N165" s="21">
        <v>9770</v>
      </c>
      <c r="P165" s="21">
        <v>9738</v>
      </c>
      <c r="R165" s="22">
        <v>2.2000000000000001E-3</v>
      </c>
    </row>
    <row r="166" spans="1:18" ht="15" customHeight="1" x14ac:dyDescent="0.25">
      <c r="A166" s="17" t="s">
        <v>151</v>
      </c>
      <c r="C166" s="16" t="s">
        <v>118</v>
      </c>
      <c r="E166" s="15" t="s">
        <v>14</v>
      </c>
      <c r="F166" s="18">
        <v>5.7500000000000002E-2</v>
      </c>
      <c r="H166" s="19">
        <v>0.1099</v>
      </c>
      <c r="J166" s="20">
        <v>47263</v>
      </c>
      <c r="K166" s="16"/>
      <c r="L166" s="21">
        <v>2209</v>
      </c>
      <c r="N166" s="21">
        <v>2166</v>
      </c>
      <c r="P166" s="21">
        <v>2184</v>
      </c>
      <c r="R166" s="22">
        <v>5.0000000000000001E-4</v>
      </c>
    </row>
    <row r="167" spans="1:18" ht="15" customHeight="1" x14ac:dyDescent="0.25">
      <c r="A167" s="17" t="s">
        <v>151</v>
      </c>
      <c r="C167" s="16" t="s">
        <v>118</v>
      </c>
      <c r="E167" s="15" t="s">
        <v>14</v>
      </c>
      <c r="F167" s="18">
        <v>5.7500000000000002E-2</v>
      </c>
      <c r="H167" s="19">
        <v>0.1085</v>
      </c>
      <c r="J167" s="20">
        <v>47263</v>
      </c>
      <c r="K167" s="16"/>
      <c r="L167" s="21">
        <v>1005</v>
      </c>
      <c r="N167" s="21">
        <v>970</v>
      </c>
      <c r="P167" s="21">
        <v>977</v>
      </c>
      <c r="R167" s="22">
        <v>2.0000000000000001E-4</v>
      </c>
    </row>
    <row r="168" spans="1:18" ht="15" customHeight="1" x14ac:dyDescent="0.25">
      <c r="A168" s="17" t="s">
        <v>152</v>
      </c>
      <c r="C168" s="16" t="s">
        <v>18</v>
      </c>
      <c r="E168" s="15" t="s">
        <v>14</v>
      </c>
      <c r="F168" s="18">
        <v>5.5E-2</v>
      </c>
      <c r="H168" s="19">
        <v>0.1084</v>
      </c>
      <c r="J168" s="20">
        <v>47395</v>
      </c>
      <c r="K168" s="16"/>
      <c r="L168" s="21">
        <v>20262</v>
      </c>
      <c r="N168" s="21">
        <v>19805</v>
      </c>
      <c r="P168" s="21">
        <v>20059</v>
      </c>
      <c r="R168" s="22">
        <v>4.5999999999999999E-3</v>
      </c>
    </row>
    <row r="169" spans="1:18" ht="15" customHeight="1" x14ac:dyDescent="0.25">
      <c r="A169" s="17" t="s">
        <v>153</v>
      </c>
      <c r="C169" s="16" t="s">
        <v>18</v>
      </c>
      <c r="E169" s="15" t="s">
        <v>14</v>
      </c>
      <c r="F169" s="18">
        <v>5.5E-2</v>
      </c>
      <c r="H169" s="19">
        <v>0.1084</v>
      </c>
      <c r="J169" s="20">
        <v>46286</v>
      </c>
      <c r="K169" s="16"/>
      <c r="L169" s="21">
        <v>5734</v>
      </c>
      <c r="N169" s="21">
        <v>5660</v>
      </c>
      <c r="P169" s="21">
        <v>5734</v>
      </c>
      <c r="R169" s="22">
        <v>1.2999999999999999E-3</v>
      </c>
    </row>
    <row r="170" spans="1:18" ht="15" customHeight="1" x14ac:dyDescent="0.25">
      <c r="A170" s="17" t="s">
        <v>153</v>
      </c>
      <c r="C170" s="16" t="s">
        <v>18</v>
      </c>
      <c r="E170" s="15" t="s">
        <v>14</v>
      </c>
      <c r="F170" s="18">
        <v>5.5E-2</v>
      </c>
      <c r="H170" s="19">
        <v>0.10740000000000001</v>
      </c>
      <c r="J170" s="20">
        <v>46286</v>
      </c>
      <c r="K170" s="16"/>
      <c r="L170" s="21">
        <v>7782</v>
      </c>
      <c r="N170" s="21">
        <v>7677</v>
      </c>
      <c r="P170" s="21">
        <v>7782</v>
      </c>
      <c r="R170" s="22">
        <v>1.8E-3</v>
      </c>
    </row>
    <row r="171" spans="1:18" ht="15" customHeight="1" x14ac:dyDescent="0.25">
      <c r="A171" s="17" t="s">
        <v>153</v>
      </c>
      <c r="C171" s="16" t="s">
        <v>16</v>
      </c>
      <c r="E171" s="15" t="s">
        <v>14</v>
      </c>
      <c r="F171" s="18">
        <v>7.0000000000000007E-2</v>
      </c>
      <c r="H171" s="19">
        <v>0.1234</v>
      </c>
      <c r="J171" s="20">
        <v>46286</v>
      </c>
      <c r="K171" s="16"/>
      <c r="L171" s="21">
        <v>218042</v>
      </c>
      <c r="N171" s="21">
        <v>215111</v>
      </c>
      <c r="P171" s="21">
        <v>220223</v>
      </c>
      <c r="R171" s="22">
        <v>5.0599999999999999E-2</v>
      </c>
    </row>
    <row r="172" spans="1:18" ht="15" customHeight="1" x14ac:dyDescent="0.25">
      <c r="A172" s="17" t="s">
        <v>154</v>
      </c>
      <c r="C172" s="16" t="s">
        <v>13</v>
      </c>
      <c r="E172" s="15" t="s">
        <v>14</v>
      </c>
      <c r="F172" s="18">
        <v>5.7500000000000002E-2</v>
      </c>
      <c r="H172" s="19">
        <v>0.11140000000000001</v>
      </c>
      <c r="J172" s="20">
        <v>47055</v>
      </c>
      <c r="K172" s="16"/>
      <c r="L172" s="21">
        <v>15807</v>
      </c>
      <c r="N172" s="21">
        <v>15572</v>
      </c>
      <c r="P172" s="21">
        <v>15524</v>
      </c>
      <c r="R172" s="22">
        <v>3.5999999999999999E-3</v>
      </c>
    </row>
    <row r="173" spans="1:18" ht="15" customHeight="1" x14ac:dyDescent="0.25">
      <c r="A173" s="17" t="s">
        <v>154</v>
      </c>
      <c r="C173" s="16" t="s">
        <v>13</v>
      </c>
      <c r="E173" s="15" t="s">
        <v>14</v>
      </c>
      <c r="F173" s="18">
        <v>5.7500000000000002E-2</v>
      </c>
      <c r="H173" s="19">
        <v>0.11140000000000001</v>
      </c>
      <c r="J173" s="20">
        <v>46689</v>
      </c>
      <c r="K173" s="16"/>
      <c r="L173" s="21">
        <v>480</v>
      </c>
      <c r="N173" s="21">
        <v>463</v>
      </c>
      <c r="P173" s="21">
        <v>462</v>
      </c>
      <c r="R173" s="22">
        <v>1E-4</v>
      </c>
    </row>
    <row r="174" spans="1:18" ht="15" customHeight="1" x14ac:dyDescent="0.25">
      <c r="A174" s="17" t="s">
        <v>155</v>
      </c>
      <c r="C174" s="16" t="s">
        <v>18</v>
      </c>
      <c r="E174" s="15" t="s">
        <v>17</v>
      </c>
      <c r="F174" s="18">
        <v>0.06</v>
      </c>
      <c r="H174" s="19">
        <v>0.1104</v>
      </c>
      <c r="J174" s="20">
        <v>46813</v>
      </c>
      <c r="K174" s="16"/>
      <c r="L174" s="21">
        <v>71173</v>
      </c>
      <c r="N174" s="21">
        <v>69750</v>
      </c>
      <c r="P174" s="21">
        <v>70462</v>
      </c>
      <c r="R174" s="22">
        <v>1.6199999999999999E-2</v>
      </c>
    </row>
    <row r="175" spans="1:18" ht="15" customHeight="1" x14ac:dyDescent="0.25">
      <c r="A175" s="17" t="s">
        <v>155</v>
      </c>
      <c r="C175" s="16" t="s">
        <v>13</v>
      </c>
      <c r="E175" s="15" t="s">
        <v>14</v>
      </c>
      <c r="F175" s="18">
        <v>0.06</v>
      </c>
      <c r="H175" s="19">
        <v>0.11410000000000001</v>
      </c>
      <c r="J175" s="20">
        <v>46813</v>
      </c>
      <c r="K175" s="16"/>
      <c r="L175" s="21">
        <v>4815</v>
      </c>
      <c r="N175" s="21">
        <v>4614</v>
      </c>
      <c r="P175" s="21">
        <v>4578</v>
      </c>
      <c r="R175" s="22">
        <v>1.1000000000000001E-3</v>
      </c>
    </row>
    <row r="176" spans="1:18" ht="15" customHeight="1" x14ac:dyDescent="0.25">
      <c r="A176" s="17" t="s">
        <v>156</v>
      </c>
      <c r="C176" s="16" t="s">
        <v>157</v>
      </c>
      <c r="E176" s="15" t="s">
        <v>14</v>
      </c>
      <c r="F176" s="18">
        <v>3.2500000000000001E-2</v>
      </c>
      <c r="H176" s="19">
        <v>8.4700000000000011E-2</v>
      </c>
      <c r="J176" s="20">
        <v>46822</v>
      </c>
      <c r="K176" s="16"/>
      <c r="L176" s="21">
        <v>8418</v>
      </c>
      <c r="N176" s="21">
        <v>8389</v>
      </c>
      <c r="P176" s="21">
        <v>8243</v>
      </c>
      <c r="R176" s="22">
        <v>1.9E-3</v>
      </c>
    </row>
    <row r="177" spans="1:18" ht="15" customHeight="1" x14ac:dyDescent="0.25">
      <c r="A177" s="17" t="s">
        <v>158</v>
      </c>
      <c r="C177" s="16" t="s">
        <v>18</v>
      </c>
      <c r="E177" s="15" t="s">
        <v>14</v>
      </c>
      <c r="F177" s="18">
        <v>5.7500000000000002E-2</v>
      </c>
      <c r="H177" s="19">
        <v>0.10740000000000001</v>
      </c>
      <c r="J177" s="20">
        <v>46844</v>
      </c>
      <c r="K177" s="16"/>
      <c r="L177" s="21">
        <v>9395</v>
      </c>
      <c r="N177" s="23">
        <v>9262</v>
      </c>
      <c r="P177" s="23">
        <v>9395</v>
      </c>
      <c r="R177" s="24">
        <v>2.2000000000000001E-3</v>
      </c>
    </row>
    <row r="178" spans="1:18" ht="15" customHeight="1" x14ac:dyDescent="0.25">
      <c r="F178" s="15"/>
      <c r="H178" s="15"/>
      <c r="J178" s="15"/>
      <c r="N178" s="21">
        <f>SUM(N165:N177)</f>
        <v>369209</v>
      </c>
      <c r="P178" s="21">
        <f>SUM(P165:P177)</f>
        <v>375361</v>
      </c>
      <c r="R178" s="22">
        <f>SUM(R165:R177)</f>
        <v>8.6300000000000002E-2</v>
      </c>
    </row>
    <row r="179" spans="1:18" ht="15" customHeight="1" x14ac:dyDescent="0.25">
      <c r="A179" s="12" t="s">
        <v>159</v>
      </c>
      <c r="F179" s="15"/>
      <c r="H179" s="15"/>
      <c r="J179" s="15"/>
    </row>
    <row r="180" spans="1:18" ht="15" customHeight="1" x14ac:dyDescent="0.25">
      <c r="A180" s="17" t="s">
        <v>160</v>
      </c>
      <c r="C180" s="16" t="s">
        <v>18</v>
      </c>
      <c r="E180" s="15" t="s">
        <v>14</v>
      </c>
      <c r="F180" s="18">
        <v>0.06</v>
      </c>
      <c r="H180" s="19">
        <v>0.11199999999999999</v>
      </c>
      <c r="J180" s="20">
        <v>47028</v>
      </c>
      <c r="K180" s="16"/>
      <c r="L180" s="21">
        <v>3685</v>
      </c>
      <c r="N180" s="21">
        <v>3657</v>
      </c>
      <c r="P180" s="21">
        <v>3593</v>
      </c>
      <c r="R180" s="22">
        <v>8.0000000000000004E-4</v>
      </c>
    </row>
    <row r="181" spans="1:18" ht="15" customHeight="1" x14ac:dyDescent="0.25">
      <c r="A181" s="17" t="s">
        <v>161</v>
      </c>
      <c r="C181" s="16" t="s">
        <v>18</v>
      </c>
      <c r="E181" s="15" t="s">
        <v>14</v>
      </c>
      <c r="F181" s="18">
        <v>5.7500000000000002E-2</v>
      </c>
      <c r="H181" s="19">
        <v>0.10880000000000001</v>
      </c>
      <c r="J181" s="20">
        <v>47361</v>
      </c>
      <c r="K181" s="16"/>
      <c r="L181" s="21">
        <v>1792</v>
      </c>
      <c r="N181" s="21">
        <v>1760</v>
      </c>
      <c r="P181" s="21">
        <v>1774</v>
      </c>
      <c r="R181" s="22">
        <v>4.0000000000000002E-4</v>
      </c>
    </row>
    <row r="182" spans="1:18" ht="15" customHeight="1" x14ac:dyDescent="0.25">
      <c r="A182" s="17" t="s">
        <v>161</v>
      </c>
      <c r="C182" s="16" t="s">
        <v>13</v>
      </c>
      <c r="E182" s="15" t="s">
        <v>14</v>
      </c>
      <c r="F182" s="18">
        <v>5.7500000000000002E-2</v>
      </c>
      <c r="H182" s="19">
        <v>0.10619999999999999</v>
      </c>
      <c r="J182" s="20">
        <v>47361</v>
      </c>
      <c r="K182" s="16"/>
      <c r="L182" s="21">
        <v>339</v>
      </c>
      <c r="N182" s="21">
        <v>328</v>
      </c>
      <c r="P182" s="21">
        <v>332</v>
      </c>
      <c r="R182" s="22">
        <v>1E-4</v>
      </c>
    </row>
    <row r="183" spans="1:18" ht="15" customHeight="1" x14ac:dyDescent="0.25">
      <c r="A183" s="17" t="s">
        <v>162</v>
      </c>
      <c r="C183" s="16" t="s">
        <v>163</v>
      </c>
      <c r="E183" s="15" t="s">
        <v>14</v>
      </c>
      <c r="F183" s="18">
        <v>0.1075</v>
      </c>
      <c r="H183" s="19">
        <v>0.1585</v>
      </c>
      <c r="I183" s="15"/>
      <c r="J183" s="20">
        <v>46611</v>
      </c>
      <c r="K183" s="16"/>
      <c r="L183" s="21">
        <v>10879</v>
      </c>
      <c r="N183" s="21">
        <v>10736</v>
      </c>
      <c r="P183" s="21">
        <v>5168</v>
      </c>
      <c r="R183" s="22">
        <v>1.1999999999999999E-3</v>
      </c>
    </row>
    <row r="184" spans="1:18" ht="15" customHeight="1" x14ac:dyDescent="0.25">
      <c r="A184" s="17" t="s">
        <v>162</v>
      </c>
      <c r="C184" s="16" t="s">
        <v>164</v>
      </c>
      <c r="E184" s="15" t="s">
        <v>14</v>
      </c>
      <c r="F184" s="18">
        <v>0.1075</v>
      </c>
      <c r="H184" s="19">
        <v>0.15740000000000001</v>
      </c>
      <c r="I184" s="15"/>
      <c r="J184" s="20">
        <v>46611</v>
      </c>
      <c r="K184" s="16"/>
      <c r="L184" s="21">
        <v>2661</v>
      </c>
      <c r="N184" s="21">
        <v>2623</v>
      </c>
      <c r="P184" s="21">
        <v>1260</v>
      </c>
      <c r="R184" s="22">
        <v>2.9999999999999997E-4</v>
      </c>
    </row>
    <row r="185" spans="1:18" ht="15" customHeight="1" x14ac:dyDescent="0.25">
      <c r="A185" s="17" t="s">
        <v>165</v>
      </c>
      <c r="C185" s="16" t="s">
        <v>13</v>
      </c>
      <c r="E185" s="15" t="s">
        <v>14</v>
      </c>
      <c r="F185" s="18">
        <v>6.25E-2</v>
      </c>
      <c r="H185" s="19">
        <v>0.1149</v>
      </c>
      <c r="J185" s="20">
        <v>47055</v>
      </c>
      <c r="K185" s="16"/>
      <c r="L185" s="21">
        <v>26066</v>
      </c>
      <c r="N185" s="21">
        <v>25742</v>
      </c>
      <c r="P185" s="21">
        <v>24988</v>
      </c>
      <c r="R185" s="22">
        <v>5.7000000000000002E-3</v>
      </c>
    </row>
    <row r="186" spans="1:18" ht="15" customHeight="1" x14ac:dyDescent="0.25">
      <c r="A186" s="17" t="s">
        <v>166</v>
      </c>
      <c r="C186" s="16" t="s">
        <v>74</v>
      </c>
      <c r="E186" s="15" t="s">
        <v>14</v>
      </c>
      <c r="F186" s="18">
        <v>5.2499999999999998E-2</v>
      </c>
      <c r="H186" s="19">
        <v>0.10589999999999999</v>
      </c>
      <c r="J186" s="20">
        <v>47025</v>
      </c>
      <c r="K186" s="16"/>
      <c r="L186" s="21">
        <v>19894</v>
      </c>
      <c r="N186" s="21">
        <v>19638</v>
      </c>
      <c r="P186" s="21">
        <v>19451</v>
      </c>
      <c r="R186" s="22">
        <v>4.4999999999999997E-3</v>
      </c>
    </row>
    <row r="187" spans="1:18" ht="15" customHeight="1" x14ac:dyDescent="0.25">
      <c r="A187" s="17" t="s">
        <v>167</v>
      </c>
      <c r="C187" s="16" t="s">
        <v>74</v>
      </c>
      <c r="E187" s="15" t="s">
        <v>14</v>
      </c>
      <c r="F187" s="18">
        <v>0.06</v>
      </c>
      <c r="H187" s="19">
        <v>0.1139</v>
      </c>
      <c r="J187" s="20">
        <v>46857</v>
      </c>
      <c r="K187" s="16"/>
      <c r="L187" s="21">
        <v>52678</v>
      </c>
      <c r="N187" s="21">
        <v>51913</v>
      </c>
      <c r="P187" s="21">
        <v>52238</v>
      </c>
      <c r="R187" s="22">
        <v>1.2E-2</v>
      </c>
    </row>
    <row r="188" spans="1:18" ht="15" customHeight="1" x14ac:dyDescent="0.25">
      <c r="A188" s="17" t="s">
        <v>167</v>
      </c>
      <c r="C188" s="16" t="s">
        <v>74</v>
      </c>
      <c r="E188" s="15" t="s">
        <v>14</v>
      </c>
      <c r="F188" s="18">
        <v>5.7500000000000002E-2</v>
      </c>
      <c r="H188" s="19">
        <v>0.11140000000000001</v>
      </c>
      <c r="J188" s="20">
        <v>46859</v>
      </c>
      <c r="K188" s="16"/>
      <c r="L188" s="21">
        <v>10592</v>
      </c>
      <c r="N188" s="21">
        <v>10341</v>
      </c>
      <c r="P188" s="21">
        <v>10279</v>
      </c>
      <c r="R188" s="22">
        <v>2.3999999999999998E-3</v>
      </c>
    </row>
    <row r="189" spans="1:18" ht="15" customHeight="1" x14ac:dyDescent="0.25">
      <c r="A189" s="17" t="s">
        <v>168</v>
      </c>
      <c r="C189" s="16" t="s">
        <v>40</v>
      </c>
      <c r="E189" s="15" t="s">
        <v>14</v>
      </c>
      <c r="F189" s="18">
        <v>6.0499999999999998E-2</v>
      </c>
      <c r="H189" s="19">
        <v>0.11410000000000001</v>
      </c>
      <c r="J189" s="20">
        <v>45896</v>
      </c>
      <c r="K189" s="16"/>
      <c r="L189" s="21">
        <v>19579</v>
      </c>
      <c r="N189" s="21">
        <v>19440</v>
      </c>
      <c r="P189" s="21">
        <v>19188</v>
      </c>
      <c r="R189" s="22">
        <v>4.4000000000000003E-3</v>
      </c>
    </row>
    <row r="190" spans="1:18" ht="15" customHeight="1" x14ac:dyDescent="0.25">
      <c r="A190" s="17" t="s">
        <v>168</v>
      </c>
      <c r="C190" s="16" t="s">
        <v>20</v>
      </c>
      <c r="E190" s="15" t="s">
        <v>14</v>
      </c>
      <c r="F190" s="18">
        <v>6.0499999999999998E-2</v>
      </c>
      <c r="H190" s="19">
        <v>0.11410000000000001</v>
      </c>
      <c r="J190" s="20">
        <v>45896</v>
      </c>
      <c r="K190" s="16"/>
      <c r="L190" s="21">
        <v>48704</v>
      </c>
      <c r="N190" s="21">
        <v>48392</v>
      </c>
      <c r="P190" s="21">
        <v>47730</v>
      </c>
      <c r="R190" s="22">
        <v>1.0999999999999999E-2</v>
      </c>
    </row>
    <row r="191" spans="1:18" ht="15" customHeight="1" x14ac:dyDescent="0.25">
      <c r="A191" s="17" t="s">
        <v>168</v>
      </c>
      <c r="C191" s="16" t="s">
        <v>20</v>
      </c>
      <c r="E191" s="15" t="s">
        <v>14</v>
      </c>
      <c r="F191" s="18">
        <v>6.0499999999999998E-2</v>
      </c>
      <c r="H191" s="19">
        <v>0.11310000000000001</v>
      </c>
      <c r="J191" s="20">
        <v>45896</v>
      </c>
      <c r="K191" s="16"/>
      <c r="L191" s="21">
        <v>71847</v>
      </c>
      <c r="N191" s="21">
        <v>71235</v>
      </c>
      <c r="P191" s="21">
        <v>70410</v>
      </c>
      <c r="R191" s="22">
        <v>1.6199999999999999E-2</v>
      </c>
    </row>
    <row r="192" spans="1:18" ht="15" customHeight="1" x14ac:dyDescent="0.25">
      <c r="A192" s="17" t="s">
        <v>168</v>
      </c>
      <c r="C192" s="16" t="s">
        <v>74</v>
      </c>
      <c r="E192" s="15" t="s">
        <v>14</v>
      </c>
      <c r="F192" s="18">
        <v>6.0199999999999997E-2</v>
      </c>
      <c r="H192" s="19">
        <v>0.1128</v>
      </c>
      <c r="J192" s="20">
        <v>45896</v>
      </c>
      <c r="K192" s="16"/>
      <c r="L192" s="21">
        <v>1862</v>
      </c>
      <c r="N192" s="21">
        <v>1837</v>
      </c>
      <c r="P192" s="21">
        <v>1825</v>
      </c>
      <c r="R192" s="22">
        <v>4.0000000000000002E-4</v>
      </c>
    </row>
    <row r="193" spans="1:18" ht="15" customHeight="1" x14ac:dyDescent="0.25">
      <c r="A193" s="17" t="s">
        <v>168</v>
      </c>
      <c r="C193" s="16" t="s">
        <v>20</v>
      </c>
      <c r="E193" s="15" t="s">
        <v>14</v>
      </c>
      <c r="F193" s="18">
        <v>6.0300000000000006E-2</v>
      </c>
      <c r="H193" s="19">
        <v>0.1139</v>
      </c>
      <c r="J193" s="20">
        <v>45896</v>
      </c>
      <c r="K193" s="16"/>
      <c r="L193" s="21">
        <v>4059</v>
      </c>
      <c r="N193" s="21">
        <v>4025</v>
      </c>
      <c r="P193" s="21">
        <v>3978</v>
      </c>
      <c r="R193" s="22">
        <v>8.9999999999999998E-4</v>
      </c>
    </row>
    <row r="194" spans="1:18" ht="15" customHeight="1" x14ac:dyDescent="0.25">
      <c r="A194" s="17" t="s">
        <v>169</v>
      </c>
      <c r="C194" s="16" t="s">
        <v>170</v>
      </c>
      <c r="E194" s="15" t="s">
        <v>119</v>
      </c>
      <c r="F194" s="18">
        <v>4.2500000000000003E-2</v>
      </c>
      <c r="H194" s="19">
        <v>9.2899999999999996E-2</v>
      </c>
      <c r="J194" s="20">
        <v>46839</v>
      </c>
      <c r="K194" s="16" t="s">
        <v>120</v>
      </c>
      <c r="L194" s="21">
        <v>21637</v>
      </c>
      <c r="N194" s="21">
        <v>17028</v>
      </c>
      <c r="P194" s="21">
        <v>15943</v>
      </c>
      <c r="R194" s="22">
        <v>3.7000000000000002E-3</v>
      </c>
    </row>
    <row r="195" spans="1:18" ht="15" customHeight="1" x14ac:dyDescent="0.25">
      <c r="A195" s="17" t="s">
        <v>169</v>
      </c>
      <c r="C195" s="16" t="s">
        <v>171</v>
      </c>
      <c r="E195" s="15" t="s">
        <v>119</v>
      </c>
      <c r="F195" s="18">
        <v>4.2500000000000003E-2</v>
      </c>
      <c r="H195" s="19">
        <v>9.2899999999999996E-2</v>
      </c>
      <c r="J195" s="20">
        <v>46839</v>
      </c>
      <c r="K195" s="16" t="s">
        <v>120</v>
      </c>
      <c r="L195" s="21">
        <v>13061</v>
      </c>
      <c r="N195" s="21">
        <v>10413</v>
      </c>
      <c r="P195" s="21">
        <v>9623</v>
      </c>
      <c r="R195" s="22">
        <v>2.2000000000000001E-3</v>
      </c>
    </row>
    <row r="196" spans="1:18" ht="15" customHeight="1" x14ac:dyDescent="0.25">
      <c r="A196" s="17" t="s">
        <v>172</v>
      </c>
      <c r="C196" s="16" t="s">
        <v>74</v>
      </c>
      <c r="E196" s="15" t="s">
        <v>14</v>
      </c>
      <c r="F196" s="18">
        <v>5.7500000000000002E-2</v>
      </c>
      <c r="H196" s="19">
        <v>0.11140000000000001</v>
      </c>
      <c r="J196" s="20">
        <v>47042</v>
      </c>
      <c r="K196" s="16"/>
      <c r="L196" s="21">
        <v>4604</v>
      </c>
      <c r="N196" s="21">
        <v>4537</v>
      </c>
      <c r="P196" s="21">
        <v>4448</v>
      </c>
      <c r="R196" s="22">
        <v>1E-3</v>
      </c>
    </row>
    <row r="197" spans="1:18" ht="15" customHeight="1" x14ac:dyDescent="0.25">
      <c r="A197" s="17" t="s">
        <v>173</v>
      </c>
      <c r="C197" s="16" t="s">
        <v>133</v>
      </c>
      <c r="E197" s="15" t="s">
        <v>14</v>
      </c>
      <c r="F197" s="18">
        <v>5.5E-2</v>
      </c>
      <c r="H197" s="19">
        <v>0.107</v>
      </c>
      <c r="J197" s="20">
        <v>46414</v>
      </c>
      <c r="K197" s="16"/>
      <c r="L197" s="21">
        <v>104974</v>
      </c>
      <c r="N197" s="21">
        <v>104020</v>
      </c>
      <c r="P197" s="21">
        <v>101562</v>
      </c>
      <c r="R197" s="22">
        <v>2.3300000000000001E-2</v>
      </c>
    </row>
    <row r="198" spans="1:18" ht="15" customHeight="1" x14ac:dyDescent="0.25">
      <c r="A198" s="17" t="s">
        <v>174</v>
      </c>
      <c r="C198" s="16" t="s">
        <v>175</v>
      </c>
      <c r="E198" s="15" t="s">
        <v>14</v>
      </c>
      <c r="F198" s="18">
        <v>6.3399999999999998E-2</v>
      </c>
      <c r="H198" s="19">
        <v>0.10929999999999999</v>
      </c>
      <c r="J198" s="20">
        <v>47486</v>
      </c>
      <c r="K198" s="16"/>
      <c r="L198" s="21">
        <v>5091</v>
      </c>
      <c r="N198" s="21">
        <v>4948</v>
      </c>
      <c r="P198" s="21">
        <v>4964</v>
      </c>
      <c r="R198" s="22">
        <v>1.1000000000000001E-3</v>
      </c>
    </row>
    <row r="199" spans="1:18" ht="15" customHeight="1" x14ac:dyDescent="0.25">
      <c r="A199" s="17" t="s">
        <v>176</v>
      </c>
      <c r="C199" s="16" t="s">
        <v>80</v>
      </c>
      <c r="E199" s="15" t="s">
        <v>31</v>
      </c>
      <c r="F199" s="18">
        <v>7.0000000000000007E-2</v>
      </c>
      <c r="H199" s="19">
        <v>9.9400000000000002E-2</v>
      </c>
      <c r="J199" s="20">
        <v>46968</v>
      </c>
      <c r="K199" s="16" t="s">
        <v>32</v>
      </c>
      <c r="L199" s="21">
        <v>1812</v>
      </c>
      <c r="N199" s="21">
        <v>1875</v>
      </c>
      <c r="P199" s="21">
        <v>1942</v>
      </c>
      <c r="R199" s="22">
        <v>4.0000000000000002E-4</v>
      </c>
    </row>
    <row r="200" spans="1:18" ht="15" customHeight="1" x14ac:dyDescent="0.25">
      <c r="A200" s="17" t="s">
        <v>177</v>
      </c>
      <c r="C200" s="16" t="s">
        <v>80</v>
      </c>
      <c r="E200" s="15" t="s">
        <v>17</v>
      </c>
      <c r="F200" s="18">
        <v>7.0000000000000007E-2</v>
      </c>
      <c r="H200" s="19">
        <v>0.12090000000000001</v>
      </c>
      <c r="J200" s="20">
        <v>46943</v>
      </c>
      <c r="K200" s="16"/>
      <c r="L200" s="21">
        <v>54034</v>
      </c>
      <c r="N200" s="21">
        <v>52859</v>
      </c>
      <c r="P200" s="21">
        <v>53088</v>
      </c>
      <c r="R200" s="22">
        <v>1.2200000000000001E-2</v>
      </c>
    </row>
    <row r="201" spans="1:18" ht="15" customHeight="1" x14ac:dyDescent="0.25">
      <c r="A201" s="17" t="s">
        <v>177</v>
      </c>
      <c r="C201" s="16" t="s">
        <v>80</v>
      </c>
      <c r="E201" s="15" t="s">
        <v>17</v>
      </c>
      <c r="F201" s="18">
        <v>7.0000000000000007E-2</v>
      </c>
      <c r="H201" s="19">
        <v>0.12659999999999999</v>
      </c>
      <c r="J201" s="20">
        <v>46968</v>
      </c>
      <c r="K201" s="16"/>
      <c r="L201" s="21">
        <v>16118</v>
      </c>
      <c r="N201" s="21">
        <v>15934</v>
      </c>
      <c r="P201" s="21">
        <v>15836</v>
      </c>
      <c r="R201" s="22">
        <v>3.5999999999999999E-3</v>
      </c>
    </row>
    <row r="202" spans="1:18" ht="15" customHeight="1" x14ac:dyDescent="0.25">
      <c r="A202" s="17" t="s">
        <v>177</v>
      </c>
      <c r="C202" s="16" t="s">
        <v>80</v>
      </c>
      <c r="E202" s="15" t="s">
        <v>81</v>
      </c>
      <c r="F202" s="18">
        <v>7.2800000000000004E-2</v>
      </c>
      <c r="H202" s="19">
        <v>0.107</v>
      </c>
      <c r="J202" s="20">
        <v>46943</v>
      </c>
      <c r="K202" s="16" t="s">
        <v>82</v>
      </c>
      <c r="L202" s="21">
        <v>16190</v>
      </c>
      <c r="N202" s="21">
        <v>21989</v>
      </c>
      <c r="P202" s="21">
        <v>20223</v>
      </c>
      <c r="R202" s="22">
        <v>4.5999999999999999E-3</v>
      </c>
    </row>
    <row r="203" spans="1:18" ht="15" customHeight="1" x14ac:dyDescent="0.25">
      <c r="A203" s="17" t="s">
        <v>177</v>
      </c>
      <c r="C203" s="16" t="s">
        <v>80</v>
      </c>
      <c r="E203" s="15" t="s">
        <v>81</v>
      </c>
      <c r="F203" s="18">
        <v>7.2800000000000004E-2</v>
      </c>
      <c r="H203" s="19">
        <v>0.1207</v>
      </c>
      <c r="J203" s="20">
        <v>46943</v>
      </c>
      <c r="K203" s="16" t="s">
        <v>82</v>
      </c>
      <c r="L203" s="21">
        <v>27111</v>
      </c>
      <c r="N203" s="23">
        <v>36861</v>
      </c>
      <c r="P203" s="23">
        <v>33864</v>
      </c>
      <c r="R203" s="24">
        <v>7.7999999999999996E-3</v>
      </c>
    </row>
    <row r="204" spans="1:18" ht="15" customHeight="1" x14ac:dyDescent="0.25">
      <c r="F204" s="15"/>
      <c r="H204" s="15"/>
      <c r="J204" s="15"/>
      <c r="N204" s="21">
        <f>SUM(N180:N203)</f>
        <v>542131</v>
      </c>
      <c r="P204" s="21">
        <f>SUM(P180:P203)</f>
        <v>523707</v>
      </c>
      <c r="R204" s="22">
        <f>SUM(R180:R203)</f>
        <v>0.1202</v>
      </c>
    </row>
    <row r="205" spans="1:18" ht="15" customHeight="1" x14ac:dyDescent="0.25">
      <c r="A205" s="12" t="s">
        <v>178</v>
      </c>
      <c r="F205" s="15"/>
      <c r="H205" s="15"/>
      <c r="J205" s="15"/>
    </row>
    <row r="206" spans="1:18" ht="15" customHeight="1" x14ac:dyDescent="0.25">
      <c r="A206" s="17" t="s">
        <v>179</v>
      </c>
      <c r="C206" s="16" t="s">
        <v>16</v>
      </c>
      <c r="E206" s="15" t="s">
        <v>14</v>
      </c>
      <c r="F206" s="18">
        <v>0.06</v>
      </c>
      <c r="H206" s="19">
        <v>0.11269999999999999</v>
      </c>
      <c r="J206" s="20">
        <v>46385</v>
      </c>
      <c r="K206" s="16"/>
      <c r="L206" s="21">
        <v>320824</v>
      </c>
      <c r="N206" s="21">
        <v>316702</v>
      </c>
      <c r="P206" s="21">
        <v>317616</v>
      </c>
      <c r="R206" s="22">
        <v>7.2999999999999995E-2</v>
      </c>
    </row>
    <row r="207" spans="1:18" ht="15" customHeight="1" x14ac:dyDescent="0.25">
      <c r="A207" s="12" t="s">
        <v>180</v>
      </c>
      <c r="F207" s="15"/>
      <c r="H207" s="15"/>
      <c r="J207" s="15"/>
    </row>
    <row r="208" spans="1:18" ht="15" customHeight="1" x14ac:dyDescent="0.25">
      <c r="A208" s="17" t="s">
        <v>181</v>
      </c>
      <c r="C208" s="16" t="s">
        <v>182</v>
      </c>
      <c r="E208" s="15"/>
      <c r="F208" s="18">
        <v>9.7500000000000003E-2</v>
      </c>
      <c r="H208" s="19">
        <v>9.7500000000000003E-2</v>
      </c>
      <c r="I208" s="20" t="s">
        <v>183</v>
      </c>
      <c r="J208" s="20">
        <v>47473</v>
      </c>
      <c r="K208" s="16"/>
      <c r="L208" s="21">
        <v>919</v>
      </c>
      <c r="N208" s="21">
        <v>901</v>
      </c>
      <c r="P208" s="21">
        <v>889</v>
      </c>
      <c r="R208" s="22">
        <v>2.0000000000000001E-4</v>
      </c>
    </row>
    <row r="209" spans="1:18" ht="15" customHeight="1" x14ac:dyDescent="0.25">
      <c r="A209" s="17" t="s">
        <v>181</v>
      </c>
      <c r="C209" s="16" t="s">
        <v>74</v>
      </c>
      <c r="E209" s="15" t="s">
        <v>14</v>
      </c>
      <c r="F209" s="18">
        <v>5.1799999999999999E-2</v>
      </c>
      <c r="H209" s="19">
        <v>0.10470000000000002</v>
      </c>
      <c r="J209" s="20">
        <v>47108</v>
      </c>
      <c r="K209" s="16"/>
      <c r="L209" s="21">
        <v>6711</v>
      </c>
      <c r="N209" s="21">
        <v>6603</v>
      </c>
      <c r="P209" s="21">
        <v>6560</v>
      </c>
      <c r="R209" s="22">
        <v>1.5E-3</v>
      </c>
    </row>
    <row r="210" spans="1:18" ht="15" customHeight="1" x14ac:dyDescent="0.25">
      <c r="A210" s="17" t="s">
        <v>184</v>
      </c>
      <c r="C210" s="16" t="s">
        <v>18</v>
      </c>
      <c r="E210" s="15" t="s">
        <v>14</v>
      </c>
      <c r="F210" s="18">
        <v>5.7500000000000002E-2</v>
      </c>
      <c r="H210" s="19">
        <v>0.11140000000000001</v>
      </c>
      <c r="I210" s="20"/>
      <c r="J210" s="20">
        <v>46844</v>
      </c>
      <c r="K210" s="16"/>
      <c r="L210" s="21">
        <v>4950</v>
      </c>
      <c r="N210" s="21">
        <v>4872</v>
      </c>
      <c r="P210" s="21">
        <v>4690</v>
      </c>
      <c r="R210" s="22">
        <v>1.1000000000000001E-3</v>
      </c>
    </row>
    <row r="211" spans="1:18" ht="15" customHeight="1" x14ac:dyDescent="0.25">
      <c r="A211" s="17" t="s">
        <v>185</v>
      </c>
      <c r="C211" s="16" t="s">
        <v>13</v>
      </c>
      <c r="E211" s="15" t="s">
        <v>14</v>
      </c>
      <c r="F211" s="18">
        <v>6.25E-2</v>
      </c>
      <c r="H211" s="19">
        <v>0.11660000000000001</v>
      </c>
      <c r="I211" s="28">
        <v>2.75E-2</v>
      </c>
      <c r="J211" s="20">
        <v>47081</v>
      </c>
      <c r="K211" s="16"/>
      <c r="L211" s="21">
        <v>107951</v>
      </c>
      <c r="N211" s="21">
        <v>105849</v>
      </c>
      <c r="P211" s="21">
        <v>106733</v>
      </c>
      <c r="R211" s="22">
        <v>2.4500000000000001E-2</v>
      </c>
    </row>
    <row r="212" spans="1:18" ht="15" customHeight="1" x14ac:dyDescent="0.25">
      <c r="A212" s="17" t="s">
        <v>186</v>
      </c>
      <c r="C212" s="16" t="s">
        <v>187</v>
      </c>
      <c r="E212" s="15" t="s">
        <v>188</v>
      </c>
      <c r="F212" s="18">
        <v>0.06</v>
      </c>
      <c r="H212" s="19">
        <v>9.8800000000000013E-2</v>
      </c>
      <c r="I212" s="15"/>
      <c r="J212" s="20">
        <v>47389</v>
      </c>
      <c r="K212" s="16" t="s">
        <v>189</v>
      </c>
      <c r="L212" s="21">
        <v>2090</v>
      </c>
      <c r="N212" s="21">
        <v>184</v>
      </c>
      <c r="P212" s="21">
        <v>189</v>
      </c>
      <c r="R212" s="22">
        <v>0</v>
      </c>
    </row>
    <row r="213" spans="1:18" ht="15" customHeight="1" x14ac:dyDescent="0.25">
      <c r="A213" s="17" t="s">
        <v>190</v>
      </c>
      <c r="C213" s="16" t="s">
        <v>30</v>
      </c>
      <c r="E213" s="15" t="s">
        <v>31</v>
      </c>
      <c r="F213" s="18">
        <v>0.06</v>
      </c>
      <c r="H213" s="19">
        <v>9.5500000000000015E-2</v>
      </c>
      <c r="J213" s="20">
        <v>47389</v>
      </c>
      <c r="K213" s="16" t="s">
        <v>32</v>
      </c>
      <c r="L213" s="21">
        <v>658</v>
      </c>
      <c r="N213" s="21">
        <v>350</v>
      </c>
      <c r="P213" s="21">
        <v>476</v>
      </c>
      <c r="R213" s="22">
        <v>1E-4</v>
      </c>
    </row>
    <row r="214" spans="1:18" ht="15" customHeight="1" x14ac:dyDescent="0.25">
      <c r="A214" s="17" t="s">
        <v>190</v>
      </c>
      <c r="C214" s="16" t="s">
        <v>187</v>
      </c>
      <c r="E214" s="15" t="s">
        <v>191</v>
      </c>
      <c r="F214" s="18">
        <v>0.06</v>
      </c>
      <c r="H214" s="19">
        <v>9.6199999999999994E-2</v>
      </c>
      <c r="J214" s="20">
        <v>47389</v>
      </c>
      <c r="K214" s="16" t="s">
        <v>192</v>
      </c>
      <c r="L214" s="21">
        <v>4819</v>
      </c>
      <c r="N214" s="21">
        <v>619</v>
      </c>
      <c r="P214" s="21">
        <v>688</v>
      </c>
      <c r="R214" s="22">
        <v>2.0000000000000001E-4</v>
      </c>
    </row>
    <row r="215" spans="1:18" ht="15" customHeight="1" x14ac:dyDescent="0.25">
      <c r="A215" s="17" t="s">
        <v>190</v>
      </c>
      <c r="C215" s="16" t="s">
        <v>193</v>
      </c>
      <c r="E215" s="15" t="s">
        <v>194</v>
      </c>
      <c r="F215" s="18">
        <v>0.06</v>
      </c>
      <c r="H215" s="19">
        <v>0.1033</v>
      </c>
      <c r="J215" s="20">
        <v>47389</v>
      </c>
      <c r="K215" s="16" t="s">
        <v>195</v>
      </c>
      <c r="L215" s="21">
        <v>5149</v>
      </c>
      <c r="N215" s="21">
        <v>462</v>
      </c>
      <c r="P215" s="21">
        <v>469</v>
      </c>
      <c r="R215" s="22">
        <v>1E-4</v>
      </c>
    </row>
    <row r="216" spans="1:18" ht="15" customHeight="1" x14ac:dyDescent="0.25">
      <c r="A216" s="17" t="s">
        <v>196</v>
      </c>
      <c r="C216" s="16" t="s">
        <v>18</v>
      </c>
      <c r="E216" s="15" t="s">
        <v>17</v>
      </c>
      <c r="F216" s="18">
        <v>5.7500000000000002E-2</v>
      </c>
      <c r="H216" s="19">
        <v>0.109</v>
      </c>
      <c r="J216" s="20">
        <v>46685</v>
      </c>
      <c r="K216" s="16"/>
      <c r="L216" s="21">
        <v>37209</v>
      </c>
      <c r="N216" s="21">
        <v>36673</v>
      </c>
      <c r="P216" s="21">
        <v>36930</v>
      </c>
      <c r="R216" s="22">
        <v>8.5000000000000006E-3</v>
      </c>
    </row>
    <row r="217" spans="1:18" ht="15" customHeight="1" x14ac:dyDescent="0.25">
      <c r="A217" s="17" t="s">
        <v>197</v>
      </c>
      <c r="C217" s="16" t="s">
        <v>16</v>
      </c>
      <c r="E217" s="15" t="s">
        <v>14</v>
      </c>
      <c r="F217" s="18">
        <v>0.06</v>
      </c>
      <c r="H217" s="19">
        <v>0.11199999999999999</v>
      </c>
      <c r="J217" s="20">
        <v>46533</v>
      </c>
      <c r="K217" s="16"/>
      <c r="L217" s="21">
        <v>80376</v>
      </c>
      <c r="N217" s="21">
        <v>79462</v>
      </c>
      <c r="P217" s="21">
        <v>80376</v>
      </c>
      <c r="R217" s="22">
        <v>1.8499999999999999E-2</v>
      </c>
    </row>
    <row r="218" spans="1:18" ht="15" customHeight="1" x14ac:dyDescent="0.25">
      <c r="A218" s="17" t="s">
        <v>198</v>
      </c>
      <c r="C218" s="16" t="s">
        <v>37</v>
      </c>
      <c r="E218" s="15" t="s">
        <v>14</v>
      </c>
      <c r="F218" s="18">
        <v>7.0000000000000007E-2</v>
      </c>
      <c r="H218" s="19">
        <v>0.1208</v>
      </c>
      <c r="J218" s="20">
        <v>47605</v>
      </c>
      <c r="K218" s="16"/>
      <c r="L218" s="21">
        <v>1600</v>
      </c>
      <c r="N218" s="21">
        <v>1546</v>
      </c>
      <c r="P218" s="21">
        <v>1545</v>
      </c>
      <c r="R218" s="22">
        <v>4.0000000000000002E-4</v>
      </c>
    </row>
    <row r="219" spans="1:18" ht="15" customHeight="1" x14ac:dyDescent="0.25">
      <c r="A219" s="17" t="s">
        <v>199</v>
      </c>
      <c r="C219" s="16" t="s">
        <v>80</v>
      </c>
      <c r="E219" s="15" t="s">
        <v>17</v>
      </c>
      <c r="F219" s="18">
        <v>0.06</v>
      </c>
      <c r="H219" s="19">
        <v>0.1176</v>
      </c>
      <c r="I219" s="15"/>
      <c r="J219" s="20">
        <v>47024</v>
      </c>
      <c r="K219" s="16"/>
      <c r="L219" s="21">
        <v>8437</v>
      </c>
      <c r="N219" s="21">
        <v>8248</v>
      </c>
      <c r="P219" s="21">
        <v>8289</v>
      </c>
      <c r="R219" s="22">
        <v>1.9E-3</v>
      </c>
    </row>
    <row r="220" spans="1:18" ht="15" customHeight="1" x14ac:dyDescent="0.25">
      <c r="A220" s="17" t="s">
        <v>199</v>
      </c>
      <c r="C220" s="16" t="s">
        <v>80</v>
      </c>
      <c r="E220" s="15" t="s">
        <v>31</v>
      </c>
      <c r="F220" s="18">
        <v>0.06</v>
      </c>
      <c r="H220" s="19">
        <v>9.4299999999999995E-2</v>
      </c>
      <c r="I220" s="15" t="s">
        <v>200</v>
      </c>
      <c r="J220" s="20">
        <v>47024</v>
      </c>
      <c r="K220" s="16" t="s">
        <v>32</v>
      </c>
      <c r="L220" s="21">
        <v>11018</v>
      </c>
      <c r="N220" s="21">
        <v>12470</v>
      </c>
      <c r="P220" s="21">
        <v>11810</v>
      </c>
      <c r="R220" s="22">
        <v>2.7000000000000001E-3</v>
      </c>
    </row>
    <row r="221" spans="1:18" ht="15" customHeight="1" x14ac:dyDescent="0.25">
      <c r="A221" s="17" t="s">
        <v>199</v>
      </c>
      <c r="C221" s="16" t="s">
        <v>201</v>
      </c>
      <c r="E221" s="15" t="s">
        <v>31</v>
      </c>
      <c r="F221" s="18">
        <v>0.06</v>
      </c>
      <c r="H221" s="19">
        <v>9.1799999999999993E-2</v>
      </c>
      <c r="I221" s="28">
        <v>2.5000000000000001E-2</v>
      </c>
      <c r="J221" s="20">
        <v>46968</v>
      </c>
      <c r="K221" s="16" t="s">
        <v>32</v>
      </c>
      <c r="L221" s="21">
        <v>7916</v>
      </c>
      <c r="N221" s="23">
        <v>8961</v>
      </c>
      <c r="P221" s="23">
        <v>9292</v>
      </c>
      <c r="R221" s="24">
        <v>2.0999999999999999E-3</v>
      </c>
    </row>
    <row r="222" spans="1:18" ht="15" customHeight="1" x14ac:dyDescent="0.25">
      <c r="F222" s="15"/>
      <c r="H222" s="15"/>
      <c r="J222" s="15"/>
      <c r="N222" s="21">
        <f>SUM(N208:N221)</f>
        <v>267200</v>
      </c>
      <c r="P222" s="21">
        <f>SUM(P208:P221)</f>
        <v>268936</v>
      </c>
      <c r="R222" s="22">
        <f>SUM(R208:R221)</f>
        <v>6.1799999999999994E-2</v>
      </c>
    </row>
    <row r="223" spans="1:18" ht="15" customHeight="1" x14ac:dyDescent="0.25">
      <c r="A223" s="12" t="s">
        <v>202</v>
      </c>
      <c r="F223" s="15"/>
      <c r="H223" s="15"/>
      <c r="J223" s="15"/>
    </row>
    <row r="224" spans="1:18" ht="15" customHeight="1" x14ac:dyDescent="0.25">
      <c r="A224" s="17" t="s">
        <v>203</v>
      </c>
      <c r="C224" s="16" t="s">
        <v>41</v>
      </c>
      <c r="E224" s="15" t="s">
        <v>14</v>
      </c>
      <c r="F224" s="18">
        <v>0.06</v>
      </c>
      <c r="H224" s="19">
        <v>0.11199999999999999</v>
      </c>
      <c r="J224" s="20">
        <v>46589</v>
      </c>
      <c r="K224" s="16"/>
      <c r="L224" s="21">
        <v>3462</v>
      </c>
      <c r="N224" s="21">
        <v>3414</v>
      </c>
      <c r="P224" s="21">
        <v>3360</v>
      </c>
      <c r="R224" s="22">
        <v>8.0000000000000004E-4</v>
      </c>
    </row>
    <row r="225" spans="1:19" ht="15" customHeight="1" x14ac:dyDescent="0.25">
      <c r="A225" s="17" t="s">
        <v>203</v>
      </c>
      <c r="C225" s="16" t="s">
        <v>40</v>
      </c>
      <c r="E225" s="15" t="s">
        <v>14</v>
      </c>
      <c r="F225" s="18">
        <v>6.25E-2</v>
      </c>
      <c r="H225" s="19">
        <v>0.11449999999999999</v>
      </c>
      <c r="J225" s="20">
        <v>46589</v>
      </c>
      <c r="K225" s="16"/>
      <c r="L225" s="21">
        <v>426</v>
      </c>
      <c r="N225" s="21">
        <v>417</v>
      </c>
      <c r="P225" s="21">
        <v>417</v>
      </c>
      <c r="R225" s="22">
        <v>1E-4</v>
      </c>
    </row>
    <row r="226" spans="1:19" ht="15" customHeight="1" x14ac:dyDescent="0.25">
      <c r="A226" s="17" t="s">
        <v>203</v>
      </c>
      <c r="C226" s="16" t="s">
        <v>40</v>
      </c>
      <c r="E226" s="15" t="s">
        <v>14</v>
      </c>
      <c r="F226" s="18">
        <v>0.06</v>
      </c>
      <c r="H226" s="19">
        <v>9.1600000000000001E-2</v>
      </c>
      <c r="J226" s="20">
        <v>46589</v>
      </c>
      <c r="K226" s="16"/>
      <c r="L226" s="21">
        <v>395</v>
      </c>
      <c r="N226" s="23">
        <v>387</v>
      </c>
      <c r="P226" s="23">
        <v>384</v>
      </c>
      <c r="R226" s="24">
        <v>1E-4</v>
      </c>
      <c r="S226" s="26"/>
    </row>
    <row r="227" spans="1:19" ht="15" customHeight="1" x14ac:dyDescent="0.25">
      <c r="F227" s="15"/>
      <c r="H227" s="15"/>
      <c r="J227" s="15"/>
      <c r="N227" s="21">
        <f>SUM(N224:N226)</f>
        <v>4218</v>
      </c>
      <c r="P227" s="21">
        <f>SUM(P224:P226)</f>
        <v>4161</v>
      </c>
      <c r="R227" s="22">
        <f>SUM(R224:R226)</f>
        <v>1E-3</v>
      </c>
    </row>
    <row r="228" spans="1:19" ht="15" customHeight="1" x14ac:dyDescent="0.25">
      <c r="A228" s="12" t="s">
        <v>204</v>
      </c>
      <c r="F228" s="15"/>
      <c r="H228" s="15"/>
      <c r="J228" s="15"/>
    </row>
    <row r="229" spans="1:19" ht="15" customHeight="1" x14ac:dyDescent="0.25">
      <c r="A229" s="17" t="s">
        <v>205</v>
      </c>
      <c r="C229" s="16" t="s">
        <v>13</v>
      </c>
      <c r="E229" s="15" t="s">
        <v>14</v>
      </c>
      <c r="F229" s="18">
        <v>5.7500000000000002E-2</v>
      </c>
      <c r="H229" s="19">
        <v>0.11109999999999999</v>
      </c>
      <c r="J229" s="20">
        <v>46689</v>
      </c>
      <c r="K229" s="16"/>
      <c r="L229" s="21">
        <v>25866</v>
      </c>
      <c r="N229" s="21">
        <v>25440</v>
      </c>
      <c r="P229" s="21">
        <v>25288</v>
      </c>
      <c r="R229" s="22">
        <v>5.7999999999999996E-3</v>
      </c>
    </row>
    <row r="230" spans="1:19" ht="15" customHeight="1" x14ac:dyDescent="0.25">
      <c r="A230" s="12" t="s">
        <v>206</v>
      </c>
      <c r="F230" s="15"/>
      <c r="H230" s="15"/>
      <c r="J230" s="15"/>
    </row>
    <row r="231" spans="1:19" ht="15" customHeight="1" x14ac:dyDescent="0.25">
      <c r="A231" s="17" t="s">
        <v>207</v>
      </c>
      <c r="C231" s="16" t="s">
        <v>118</v>
      </c>
      <c r="E231" s="15" t="s">
        <v>119</v>
      </c>
      <c r="F231" s="18">
        <v>6.7500000000000004E-2</v>
      </c>
      <c r="H231" s="19">
        <v>0.11960000000000001</v>
      </c>
      <c r="J231" s="20">
        <v>47474</v>
      </c>
      <c r="K231" s="16" t="s">
        <v>120</v>
      </c>
      <c r="L231" s="21">
        <v>9975</v>
      </c>
      <c r="N231" s="21">
        <v>5753</v>
      </c>
      <c r="P231" s="21">
        <v>6042</v>
      </c>
      <c r="R231" s="22">
        <v>1.4E-3</v>
      </c>
    </row>
    <row r="232" spans="1:19" ht="15" customHeight="1" x14ac:dyDescent="0.25">
      <c r="A232" s="12" t="s">
        <v>208</v>
      </c>
      <c r="E232" s="31"/>
      <c r="F232" s="31"/>
      <c r="H232" s="32"/>
      <c r="J232" s="33"/>
      <c r="L232" s="25"/>
      <c r="N232" s="25"/>
      <c r="P232" s="25"/>
      <c r="R232" s="34"/>
    </row>
    <row r="233" spans="1:19" ht="15" customHeight="1" x14ac:dyDescent="0.25">
      <c r="A233" s="17" t="s">
        <v>209</v>
      </c>
      <c r="C233" s="25" t="s">
        <v>29</v>
      </c>
      <c r="E233" s="31" t="s">
        <v>14</v>
      </c>
      <c r="F233" s="35">
        <v>6.25E-2</v>
      </c>
      <c r="H233" s="36">
        <v>0.1134</v>
      </c>
      <c r="J233" s="37">
        <v>46980</v>
      </c>
      <c r="K233" s="25"/>
      <c r="L233" s="38">
        <v>74649</v>
      </c>
      <c r="N233" s="38">
        <v>73693</v>
      </c>
      <c r="P233" s="38">
        <v>74089</v>
      </c>
      <c r="R233" s="34">
        <v>1.7000000000000001E-2</v>
      </c>
    </row>
    <row r="234" spans="1:19" ht="15" customHeight="1" x14ac:dyDescent="0.25">
      <c r="A234" s="17" t="s">
        <v>210</v>
      </c>
      <c r="C234" s="25" t="s">
        <v>29</v>
      </c>
      <c r="E234" s="31" t="s">
        <v>14</v>
      </c>
      <c r="F234" s="35">
        <v>6.25E-2</v>
      </c>
      <c r="H234" s="36">
        <v>0.1134</v>
      </c>
      <c r="J234" s="37">
        <v>46980</v>
      </c>
      <c r="K234" s="25"/>
      <c r="L234" s="38">
        <v>40611</v>
      </c>
      <c r="N234" s="39">
        <v>40091</v>
      </c>
      <c r="P234" s="39">
        <v>40307</v>
      </c>
      <c r="R234" s="40">
        <v>9.2999999999999992E-3</v>
      </c>
    </row>
    <row r="235" spans="1:19" ht="15" customHeight="1" x14ac:dyDescent="0.25">
      <c r="F235" s="31"/>
      <c r="H235" s="32"/>
      <c r="J235" s="37"/>
      <c r="N235" s="38">
        <f>SUM(N233:N234)</f>
        <v>113784</v>
      </c>
      <c r="P235" s="38">
        <f>SUM(P233:P234)</f>
        <v>114396</v>
      </c>
      <c r="R235" s="34">
        <f>SUM(R233:R234)</f>
        <v>2.63E-2</v>
      </c>
    </row>
    <row r="236" spans="1:19" ht="15" customHeight="1" x14ac:dyDescent="0.25">
      <c r="A236" s="12" t="s">
        <v>211</v>
      </c>
      <c r="F236" s="31"/>
      <c r="H236" s="32"/>
      <c r="J236" s="37"/>
    </row>
    <row r="237" spans="1:19" ht="15" customHeight="1" x14ac:dyDescent="0.25">
      <c r="A237" s="17" t="s">
        <v>212</v>
      </c>
      <c r="C237" s="25" t="s">
        <v>18</v>
      </c>
      <c r="E237" s="31" t="s">
        <v>14</v>
      </c>
      <c r="F237" s="35">
        <v>5.7500000000000002E-2</v>
      </c>
      <c r="H237" s="36">
        <v>0.1099</v>
      </c>
      <c r="J237" s="37">
        <v>46703</v>
      </c>
      <c r="K237" s="25"/>
      <c r="L237" s="38">
        <v>7091</v>
      </c>
      <c r="N237" s="38">
        <v>7004</v>
      </c>
      <c r="P237" s="38">
        <v>6861</v>
      </c>
      <c r="R237" s="34">
        <v>1.6000000000000001E-3</v>
      </c>
    </row>
    <row r="238" spans="1:19" ht="15" customHeight="1" x14ac:dyDescent="0.25">
      <c r="A238" s="17" t="s">
        <v>212</v>
      </c>
      <c r="C238" s="25" t="s">
        <v>13</v>
      </c>
      <c r="E238" s="31" t="s">
        <v>42</v>
      </c>
      <c r="F238" s="35">
        <v>4.7500000000000001E-2</v>
      </c>
      <c r="H238" s="36">
        <v>0.13</v>
      </c>
      <c r="J238" s="37">
        <v>46703</v>
      </c>
      <c r="K238" s="25"/>
      <c r="L238" s="38">
        <v>480</v>
      </c>
      <c r="N238" s="39">
        <v>467</v>
      </c>
      <c r="P238" s="39">
        <v>453</v>
      </c>
      <c r="R238" s="40">
        <v>1E-4</v>
      </c>
    </row>
    <row r="239" spans="1:19" ht="15" customHeight="1" x14ac:dyDescent="0.25">
      <c r="F239" s="31"/>
      <c r="H239" s="32"/>
      <c r="J239" s="37"/>
      <c r="N239" s="38">
        <f>SUM(N237:N238)</f>
        <v>7471</v>
      </c>
      <c r="P239" s="38">
        <f>SUM(P237:P238)</f>
        <v>7314</v>
      </c>
      <c r="R239" s="34">
        <f>SUM(R237:R238)</f>
        <v>1.7000000000000001E-3</v>
      </c>
    </row>
    <row r="240" spans="1:19" ht="15" customHeight="1" x14ac:dyDescent="0.25">
      <c r="A240" s="12" t="s">
        <v>213</v>
      </c>
      <c r="F240" s="31"/>
      <c r="H240" s="32"/>
      <c r="J240" s="37"/>
    </row>
    <row r="241" spans="1:18" ht="15" customHeight="1" x14ac:dyDescent="0.25">
      <c r="A241" s="17" t="s">
        <v>214</v>
      </c>
      <c r="C241" s="25" t="s">
        <v>30</v>
      </c>
      <c r="E241" s="31" t="s">
        <v>31</v>
      </c>
      <c r="F241" s="35">
        <v>6.5000000000000002E-2</v>
      </c>
      <c r="H241" s="36">
        <v>0.10550000000000001</v>
      </c>
      <c r="J241" s="37">
        <v>47053</v>
      </c>
      <c r="K241" s="25" t="s">
        <v>32</v>
      </c>
      <c r="L241" s="38">
        <v>1758</v>
      </c>
      <c r="N241" s="38">
        <v>1119</v>
      </c>
      <c r="P241" s="38">
        <v>1386</v>
      </c>
      <c r="R241" s="34">
        <v>2.9999999999999997E-4</v>
      </c>
    </row>
    <row r="242" spans="1:18" ht="15" customHeight="1" x14ac:dyDescent="0.25">
      <c r="A242" s="12" t="s">
        <v>215</v>
      </c>
      <c r="F242" s="31"/>
      <c r="H242" s="32"/>
      <c r="J242" s="37"/>
    </row>
    <row r="243" spans="1:18" ht="15" customHeight="1" x14ac:dyDescent="0.25">
      <c r="A243" s="17" t="s">
        <v>216</v>
      </c>
      <c r="C243" s="25" t="s">
        <v>18</v>
      </c>
      <c r="E243" s="31" t="s">
        <v>14</v>
      </c>
      <c r="F243" s="35">
        <v>6.25E-2</v>
      </c>
      <c r="H243" s="36">
        <v>0.1133</v>
      </c>
      <c r="J243" s="37">
        <v>46813</v>
      </c>
      <c r="K243" s="25"/>
      <c r="L243" s="38">
        <v>800</v>
      </c>
      <c r="N243" s="38">
        <v>780</v>
      </c>
      <c r="P243" s="38">
        <v>790</v>
      </c>
      <c r="R243" s="34">
        <v>2.0000000000000001E-4</v>
      </c>
    </row>
    <row r="244" spans="1:18" ht="15" customHeight="1" x14ac:dyDescent="0.25">
      <c r="A244" s="17" t="s">
        <v>217</v>
      </c>
      <c r="C244" s="25" t="s">
        <v>37</v>
      </c>
      <c r="E244" s="31" t="s">
        <v>14</v>
      </c>
      <c r="F244" s="35">
        <v>6.25E-2</v>
      </c>
      <c r="H244" s="36">
        <v>0.113</v>
      </c>
      <c r="J244" s="37">
        <v>46783</v>
      </c>
      <c r="K244" s="25"/>
      <c r="L244" s="38">
        <v>1605</v>
      </c>
      <c r="N244" s="38">
        <v>1560</v>
      </c>
      <c r="P244" s="38">
        <v>1576</v>
      </c>
      <c r="R244" s="34">
        <v>4.0000000000000002E-4</v>
      </c>
    </row>
    <row r="245" spans="1:18" ht="15" customHeight="1" x14ac:dyDescent="0.25">
      <c r="A245" s="17" t="s">
        <v>218</v>
      </c>
      <c r="C245" s="25" t="s">
        <v>13</v>
      </c>
      <c r="E245" s="31" t="s">
        <v>14</v>
      </c>
      <c r="F245" s="35">
        <v>0.05</v>
      </c>
      <c r="H245" s="36">
        <v>0.10250000000000001</v>
      </c>
      <c r="J245" s="37">
        <v>46693</v>
      </c>
      <c r="K245" s="25"/>
      <c r="L245" s="38">
        <v>7141</v>
      </c>
      <c r="N245" s="38">
        <v>7023</v>
      </c>
      <c r="P245" s="38">
        <v>7120</v>
      </c>
      <c r="R245" s="34">
        <v>1.6000000000000001E-3</v>
      </c>
    </row>
    <row r="246" spans="1:18" ht="15" customHeight="1" x14ac:dyDescent="0.25">
      <c r="A246" s="17" t="s">
        <v>219</v>
      </c>
      <c r="C246" s="25" t="s">
        <v>74</v>
      </c>
      <c r="E246" s="31" t="s">
        <v>14</v>
      </c>
      <c r="F246" s="35">
        <v>5.2499999999999998E-2</v>
      </c>
      <c r="H246" s="36">
        <v>0.10589999999999999</v>
      </c>
      <c r="J246" s="37">
        <v>46625</v>
      </c>
      <c r="K246" s="25"/>
      <c r="L246" s="38">
        <v>9193</v>
      </c>
      <c r="N246" s="38">
        <v>9028</v>
      </c>
      <c r="P246" s="38">
        <v>8955</v>
      </c>
      <c r="R246" s="34">
        <v>2.0999999999999999E-3</v>
      </c>
    </row>
    <row r="247" spans="1:18" ht="15" customHeight="1" x14ac:dyDescent="0.25">
      <c r="A247" s="17" t="s">
        <v>220</v>
      </c>
      <c r="C247" s="25" t="s">
        <v>37</v>
      </c>
      <c r="E247" s="31" t="s">
        <v>14</v>
      </c>
      <c r="F247" s="35">
        <v>0.06</v>
      </c>
      <c r="H247" s="36">
        <v>0.111</v>
      </c>
      <c r="J247" s="37">
        <v>46533</v>
      </c>
      <c r="K247" s="25"/>
      <c r="L247" s="38">
        <v>80470</v>
      </c>
      <c r="N247" s="38">
        <v>79550</v>
      </c>
      <c r="P247" s="38">
        <v>78141</v>
      </c>
      <c r="R247" s="34">
        <v>1.7999999999999999E-2</v>
      </c>
    </row>
    <row r="248" spans="1:18" ht="15" customHeight="1" x14ac:dyDescent="0.25">
      <c r="A248" s="17" t="s">
        <v>220</v>
      </c>
      <c r="C248" s="25" t="s">
        <v>37</v>
      </c>
      <c r="E248" s="31" t="s">
        <v>14</v>
      </c>
      <c r="F248" s="35">
        <v>0.06</v>
      </c>
      <c r="H248" s="36">
        <v>0.111</v>
      </c>
      <c r="J248" s="37">
        <v>46707</v>
      </c>
      <c r="K248" s="25"/>
      <c r="L248" s="38">
        <v>1254</v>
      </c>
      <c r="N248" s="38">
        <v>1217</v>
      </c>
      <c r="P248" s="38">
        <v>1214</v>
      </c>
      <c r="R248" s="34">
        <v>2.9999999999999997E-4</v>
      </c>
    </row>
    <row r="249" spans="1:18" ht="15" customHeight="1" x14ac:dyDescent="0.25">
      <c r="A249" s="17" t="s">
        <v>221</v>
      </c>
      <c r="C249" s="25" t="s">
        <v>20</v>
      </c>
      <c r="E249" s="31" t="s">
        <v>14</v>
      </c>
      <c r="F249" s="35">
        <v>6.25E-2</v>
      </c>
      <c r="H249" s="36">
        <v>0.11449999999999999</v>
      </c>
      <c r="J249" s="37">
        <v>47042</v>
      </c>
      <c r="K249" s="25"/>
      <c r="L249" s="38">
        <v>323895</v>
      </c>
      <c r="N249" s="38">
        <v>321444</v>
      </c>
      <c r="P249" s="38">
        <v>317417</v>
      </c>
      <c r="R249" s="34">
        <v>7.2999999999999995E-2</v>
      </c>
    </row>
    <row r="250" spans="1:18" ht="15" customHeight="1" x14ac:dyDescent="0.25">
      <c r="A250" s="17" t="s">
        <v>222</v>
      </c>
      <c r="C250" s="25" t="s">
        <v>40</v>
      </c>
      <c r="E250" s="31" t="s">
        <v>14</v>
      </c>
      <c r="F250" s="35">
        <v>0.06</v>
      </c>
      <c r="H250" s="36">
        <v>0.114</v>
      </c>
      <c r="J250" s="37">
        <v>46616</v>
      </c>
      <c r="K250" s="25"/>
      <c r="L250" s="38">
        <v>19065</v>
      </c>
      <c r="N250" s="38">
        <v>18802</v>
      </c>
      <c r="P250" s="38">
        <v>18874</v>
      </c>
      <c r="R250" s="34">
        <v>4.3E-3</v>
      </c>
    </row>
    <row r="251" spans="1:18" ht="15" customHeight="1" x14ac:dyDescent="0.25">
      <c r="A251" s="17" t="s">
        <v>222</v>
      </c>
      <c r="C251" s="25" t="s">
        <v>41</v>
      </c>
      <c r="E251" s="31" t="s">
        <v>14</v>
      </c>
      <c r="F251" s="35">
        <v>0.06</v>
      </c>
      <c r="H251" s="36">
        <v>0.11260000000000001</v>
      </c>
      <c r="J251" s="37">
        <v>46616</v>
      </c>
      <c r="K251" s="25"/>
      <c r="L251" s="38">
        <v>925</v>
      </c>
      <c r="N251" s="38">
        <v>894</v>
      </c>
      <c r="P251" s="38">
        <v>895</v>
      </c>
      <c r="R251" s="34">
        <v>2.0000000000000001E-4</v>
      </c>
    </row>
    <row r="252" spans="1:18" ht="15" customHeight="1" x14ac:dyDescent="0.25">
      <c r="A252" s="17" t="s">
        <v>222</v>
      </c>
      <c r="C252" s="25" t="s">
        <v>41</v>
      </c>
      <c r="E252" s="31" t="s">
        <v>14</v>
      </c>
      <c r="F252" s="35">
        <v>0.06</v>
      </c>
      <c r="H252" s="36">
        <v>0.11269999999999999</v>
      </c>
      <c r="J252" s="37">
        <v>46611</v>
      </c>
      <c r="K252" s="25"/>
      <c r="L252" s="38">
        <v>2954</v>
      </c>
      <c r="N252" s="38">
        <v>2948</v>
      </c>
      <c r="P252" s="38">
        <v>2892</v>
      </c>
      <c r="R252" s="34">
        <v>6.9999999999999999E-4</v>
      </c>
    </row>
    <row r="253" spans="1:18" ht="15" customHeight="1" x14ac:dyDescent="0.25">
      <c r="A253" s="17" t="s">
        <v>223</v>
      </c>
      <c r="C253" s="25" t="s">
        <v>20</v>
      </c>
      <c r="E253" s="31" t="s">
        <v>14</v>
      </c>
      <c r="F253" s="35">
        <v>0.06</v>
      </c>
      <c r="H253" s="36">
        <v>0.1115</v>
      </c>
      <c r="J253" s="37">
        <v>47018</v>
      </c>
      <c r="K253" s="25"/>
      <c r="L253" s="38">
        <v>1302</v>
      </c>
      <c r="N253" s="38">
        <v>1292</v>
      </c>
      <c r="P253" s="38">
        <v>1296</v>
      </c>
      <c r="R253" s="34">
        <v>2.9999999999999997E-4</v>
      </c>
    </row>
    <row r="254" spans="1:18" ht="15" customHeight="1" x14ac:dyDescent="0.25">
      <c r="A254" s="17" t="s">
        <v>223</v>
      </c>
      <c r="C254" s="25" t="s">
        <v>74</v>
      </c>
      <c r="E254" s="31" t="s">
        <v>14</v>
      </c>
      <c r="F254" s="35">
        <v>0.06</v>
      </c>
      <c r="H254" s="36">
        <v>0.11199999999999999</v>
      </c>
      <c r="J254" s="37">
        <v>47018</v>
      </c>
      <c r="K254" s="25"/>
      <c r="L254" s="38">
        <v>45195</v>
      </c>
      <c r="N254" s="38">
        <v>44469</v>
      </c>
      <c r="P254" s="38">
        <v>44951</v>
      </c>
      <c r="R254" s="34">
        <v>1.03E-2</v>
      </c>
    </row>
    <row r="255" spans="1:18" ht="15" customHeight="1" x14ac:dyDescent="0.25">
      <c r="A255" s="17" t="s">
        <v>224</v>
      </c>
      <c r="C255" s="25" t="s">
        <v>18</v>
      </c>
      <c r="E255" s="31" t="s">
        <v>14</v>
      </c>
      <c r="F255" s="35">
        <v>5.2499999999999998E-2</v>
      </c>
      <c r="H255" s="36">
        <v>0.1045</v>
      </c>
      <c r="J255" s="37">
        <v>47101</v>
      </c>
      <c r="K255" s="25"/>
      <c r="L255" s="38">
        <v>19256</v>
      </c>
      <c r="N255" s="38">
        <v>18956</v>
      </c>
      <c r="P255" s="38">
        <v>19256</v>
      </c>
      <c r="R255" s="34">
        <v>4.4000000000000003E-3</v>
      </c>
    </row>
    <row r="256" spans="1:18" ht="15" customHeight="1" x14ac:dyDescent="0.25">
      <c r="A256" s="17" t="s">
        <v>224</v>
      </c>
      <c r="C256" s="25" t="s">
        <v>18</v>
      </c>
      <c r="E256" s="31" t="s">
        <v>137</v>
      </c>
      <c r="F256" s="35">
        <v>5.2499999999999998E-2</v>
      </c>
      <c r="H256" s="36">
        <v>0.10400000000000001</v>
      </c>
      <c r="J256" s="37">
        <v>47101</v>
      </c>
      <c r="K256" s="25"/>
      <c r="L256" s="38">
        <v>4948</v>
      </c>
      <c r="N256" s="38">
        <v>4870</v>
      </c>
      <c r="P256" s="38">
        <v>4948</v>
      </c>
      <c r="R256" s="34">
        <v>1.1000000000000001E-3</v>
      </c>
    </row>
    <row r="257" spans="1:18" ht="15" customHeight="1" x14ac:dyDescent="0.25">
      <c r="A257" s="17" t="s">
        <v>225</v>
      </c>
      <c r="C257" s="25" t="s">
        <v>74</v>
      </c>
      <c r="E257" s="31" t="s">
        <v>14</v>
      </c>
      <c r="F257" s="35">
        <v>5.7500000000000002E-2</v>
      </c>
      <c r="H257" s="36">
        <v>0.11130000000000001</v>
      </c>
      <c r="J257" s="37">
        <v>46808</v>
      </c>
      <c r="K257" s="25"/>
      <c r="L257" s="38">
        <v>6799</v>
      </c>
      <c r="N257" s="38">
        <v>6691</v>
      </c>
      <c r="P257" s="38">
        <v>6779</v>
      </c>
      <c r="R257" s="34">
        <v>1.6000000000000001E-3</v>
      </c>
    </row>
    <row r="258" spans="1:18" ht="15" customHeight="1" x14ac:dyDescent="0.25">
      <c r="A258" s="17" t="s">
        <v>226</v>
      </c>
      <c r="C258" s="25" t="s">
        <v>74</v>
      </c>
      <c r="E258" s="31" t="s">
        <v>14</v>
      </c>
      <c r="F258" s="35">
        <v>0.06</v>
      </c>
      <c r="H258" s="36">
        <v>0.1134</v>
      </c>
      <c r="J258" s="37">
        <v>46618</v>
      </c>
      <c r="K258" s="25"/>
      <c r="L258" s="38">
        <v>23658</v>
      </c>
      <c r="N258" s="38">
        <v>23309</v>
      </c>
      <c r="P258" s="38">
        <v>22132</v>
      </c>
      <c r="R258" s="34">
        <v>5.1000000000000004E-3</v>
      </c>
    </row>
    <row r="259" spans="1:18" ht="15" customHeight="1" x14ac:dyDescent="0.25">
      <c r="A259" s="17" t="s">
        <v>227</v>
      </c>
      <c r="C259" s="25" t="s">
        <v>228</v>
      </c>
      <c r="E259" s="31" t="s">
        <v>14</v>
      </c>
      <c r="F259" s="35">
        <v>4.7500000000000001E-2</v>
      </c>
      <c r="H259" s="36">
        <v>9.9499999999999991E-2</v>
      </c>
      <c r="J259" s="37">
        <v>46108</v>
      </c>
      <c r="K259" s="25"/>
      <c r="L259" s="38">
        <v>1974</v>
      </c>
      <c r="N259" s="38">
        <v>1930</v>
      </c>
      <c r="P259" s="38">
        <v>1946</v>
      </c>
      <c r="R259" s="34">
        <v>4.0000000000000002E-4</v>
      </c>
    </row>
    <row r="260" spans="1:18" ht="15" customHeight="1" x14ac:dyDescent="0.25">
      <c r="A260" s="17" t="s">
        <v>229</v>
      </c>
      <c r="C260" s="25" t="s">
        <v>13</v>
      </c>
      <c r="E260" s="31" t="s">
        <v>14</v>
      </c>
      <c r="F260" s="35">
        <v>6.5000000000000002E-2</v>
      </c>
      <c r="H260" s="36">
        <v>0.1152</v>
      </c>
      <c r="J260" s="37">
        <v>47408</v>
      </c>
      <c r="K260" s="25"/>
      <c r="L260" s="38">
        <v>1895</v>
      </c>
      <c r="N260" s="38">
        <v>1829</v>
      </c>
      <c r="P260" s="38">
        <v>1843</v>
      </c>
      <c r="R260" s="34">
        <v>4.0000000000000002E-4</v>
      </c>
    </row>
    <row r="261" spans="1:18" ht="15" customHeight="1" x14ac:dyDescent="0.25">
      <c r="A261" s="17" t="s">
        <v>230</v>
      </c>
      <c r="C261" s="25" t="s">
        <v>13</v>
      </c>
      <c r="E261" s="31" t="s">
        <v>14</v>
      </c>
      <c r="F261" s="35">
        <v>5.7500000000000002E-2</v>
      </c>
      <c r="H261" s="36">
        <v>0.1109</v>
      </c>
      <c r="J261" s="37">
        <v>47095</v>
      </c>
      <c r="K261" s="25"/>
      <c r="L261" s="38">
        <v>8530</v>
      </c>
      <c r="N261" s="38">
        <v>8359</v>
      </c>
      <c r="P261" s="38">
        <v>8309</v>
      </c>
      <c r="R261" s="34">
        <v>1.9E-3</v>
      </c>
    </row>
    <row r="262" spans="1:18" ht="15" customHeight="1" x14ac:dyDescent="0.25">
      <c r="A262" s="17" t="s">
        <v>231</v>
      </c>
      <c r="C262" s="25" t="s">
        <v>232</v>
      </c>
      <c r="E262" s="31" t="s">
        <v>14</v>
      </c>
      <c r="F262" s="35">
        <v>0.04</v>
      </c>
      <c r="H262" s="36">
        <v>9.0500000000000011E-2</v>
      </c>
      <c r="J262" s="37">
        <v>47287</v>
      </c>
      <c r="K262" s="25"/>
      <c r="L262" s="38">
        <v>1303</v>
      </c>
      <c r="N262" s="38">
        <v>1290</v>
      </c>
      <c r="P262" s="38">
        <v>1301</v>
      </c>
      <c r="R262" s="34">
        <v>2.9999999999999997E-4</v>
      </c>
    </row>
    <row r="263" spans="1:18" ht="15" customHeight="1" x14ac:dyDescent="0.25">
      <c r="A263" s="17" t="s">
        <v>233</v>
      </c>
      <c r="C263" s="25" t="s">
        <v>182</v>
      </c>
      <c r="E263" s="31" t="s">
        <v>14</v>
      </c>
      <c r="F263" s="35">
        <v>5.7500000000000002E-2</v>
      </c>
      <c r="H263" s="36">
        <v>0.11050000000000001</v>
      </c>
      <c r="J263" s="37">
        <v>46466</v>
      </c>
      <c r="K263" s="25"/>
      <c r="L263" s="38">
        <v>41812</v>
      </c>
      <c r="N263" s="38">
        <v>40598</v>
      </c>
      <c r="P263" s="38">
        <v>39512</v>
      </c>
      <c r="R263" s="34">
        <v>9.1000000000000004E-3</v>
      </c>
    </row>
    <row r="264" spans="1:18" ht="15" customHeight="1" x14ac:dyDescent="0.25">
      <c r="A264" s="17" t="s">
        <v>234</v>
      </c>
      <c r="C264" s="25" t="s">
        <v>13</v>
      </c>
      <c r="E264" s="31" t="s">
        <v>17</v>
      </c>
      <c r="F264" s="35">
        <v>5.2499999999999998E-2</v>
      </c>
      <c r="H264" s="36">
        <v>0.10619999999999999</v>
      </c>
      <c r="J264" s="37">
        <v>46567</v>
      </c>
      <c r="K264" s="25"/>
      <c r="L264" s="38">
        <v>55829</v>
      </c>
      <c r="N264" s="38">
        <v>54882</v>
      </c>
      <c r="P264" s="38">
        <v>55090</v>
      </c>
      <c r="R264" s="34">
        <v>1.2699999999999999E-2</v>
      </c>
    </row>
    <row r="265" spans="1:18" ht="15" customHeight="1" x14ac:dyDescent="0.25">
      <c r="A265" s="17" t="s">
        <v>234</v>
      </c>
      <c r="C265" s="25" t="s">
        <v>13</v>
      </c>
      <c r="E265" s="31" t="s">
        <v>17</v>
      </c>
      <c r="F265" s="35">
        <v>5.2499999999999998E-2</v>
      </c>
      <c r="H265" s="36">
        <v>0.10349999999999999</v>
      </c>
      <c r="J265" s="37">
        <v>46567</v>
      </c>
      <c r="K265" s="25"/>
      <c r="L265" s="38">
        <v>13053</v>
      </c>
      <c r="N265" s="38">
        <v>12858</v>
      </c>
      <c r="P265" s="38">
        <v>12823</v>
      </c>
      <c r="R265" s="34">
        <v>2.8999999999999998E-3</v>
      </c>
    </row>
    <row r="266" spans="1:18" ht="15" customHeight="1" x14ac:dyDescent="0.25">
      <c r="A266" s="17" t="s">
        <v>235</v>
      </c>
      <c r="C266" s="25" t="s">
        <v>13</v>
      </c>
      <c r="E266" s="31" t="s">
        <v>14</v>
      </c>
      <c r="F266" s="35">
        <v>5.7500000000000002E-2</v>
      </c>
      <c r="H266" s="36">
        <v>0.1153</v>
      </c>
      <c r="J266" s="37">
        <v>47108</v>
      </c>
      <c r="K266" s="25"/>
      <c r="L266" s="38">
        <v>4780</v>
      </c>
      <c r="N266" s="38">
        <v>4694</v>
      </c>
      <c r="P266" s="38">
        <v>4718</v>
      </c>
      <c r="R266" s="34">
        <v>1.1000000000000001E-3</v>
      </c>
    </row>
    <row r="267" spans="1:18" ht="15" customHeight="1" x14ac:dyDescent="0.25">
      <c r="A267" s="17" t="s">
        <v>236</v>
      </c>
      <c r="C267" s="25" t="s">
        <v>13</v>
      </c>
      <c r="E267" s="31" t="s">
        <v>17</v>
      </c>
      <c r="F267" s="35">
        <v>5.2499999999999998E-2</v>
      </c>
      <c r="H267" s="36">
        <v>0.10400000000000001</v>
      </c>
      <c r="J267" s="37">
        <v>47065</v>
      </c>
      <c r="K267" s="25"/>
      <c r="L267" s="38">
        <v>14821</v>
      </c>
      <c r="N267" s="38">
        <v>14594</v>
      </c>
      <c r="P267" s="38">
        <v>14302</v>
      </c>
      <c r="R267" s="34">
        <v>3.3E-3</v>
      </c>
    </row>
    <row r="268" spans="1:18" ht="15" customHeight="1" x14ac:dyDescent="0.25">
      <c r="A268" s="17" t="s">
        <v>236</v>
      </c>
      <c r="C268" s="25" t="s">
        <v>13</v>
      </c>
      <c r="E268" s="31" t="s">
        <v>17</v>
      </c>
      <c r="F268" s="35">
        <v>5.2499999999999998E-2</v>
      </c>
      <c r="H268" s="36">
        <v>0.1041</v>
      </c>
      <c r="J268" s="37">
        <v>46699</v>
      </c>
      <c r="K268" s="25"/>
      <c r="L268" s="38">
        <v>385</v>
      </c>
      <c r="N268" s="39">
        <v>385</v>
      </c>
      <c r="P268" s="39">
        <v>371</v>
      </c>
      <c r="R268" s="40">
        <v>1E-4</v>
      </c>
    </row>
    <row r="269" spans="1:18" ht="15" customHeight="1" x14ac:dyDescent="0.25">
      <c r="F269" s="31"/>
      <c r="H269" s="32"/>
      <c r="J269" s="37"/>
      <c r="N269" s="38">
        <f>SUM(N243:N268)</f>
        <v>684252</v>
      </c>
      <c r="P269" s="38">
        <f>SUM(P243:P268)</f>
        <v>677451</v>
      </c>
      <c r="R269" s="34">
        <f>SUM(R243:R268)</f>
        <v>0.15579999999999997</v>
      </c>
    </row>
    <row r="270" spans="1:18" ht="15" customHeight="1" x14ac:dyDescent="0.25">
      <c r="A270" s="12" t="s">
        <v>237</v>
      </c>
      <c r="F270" s="31"/>
      <c r="H270" s="32"/>
      <c r="J270" s="37"/>
    </row>
    <row r="271" spans="1:18" ht="15" customHeight="1" x14ac:dyDescent="0.25">
      <c r="A271" s="17" t="s">
        <v>238</v>
      </c>
      <c r="C271" s="25" t="s">
        <v>13</v>
      </c>
      <c r="E271" s="31" t="s">
        <v>14</v>
      </c>
      <c r="F271" s="35">
        <v>6.25E-2</v>
      </c>
      <c r="H271" s="36">
        <v>0.11660000000000001</v>
      </c>
      <c r="J271" s="37">
        <v>46799</v>
      </c>
      <c r="K271" s="25"/>
      <c r="L271" s="38">
        <v>70324</v>
      </c>
      <c r="N271" s="38">
        <v>69139</v>
      </c>
      <c r="P271" s="38">
        <v>70324</v>
      </c>
      <c r="R271" s="34">
        <v>1.6199999999999999E-2</v>
      </c>
    </row>
    <row r="272" spans="1:18" ht="15" customHeight="1" x14ac:dyDescent="0.25">
      <c r="A272" s="17" t="s">
        <v>238</v>
      </c>
      <c r="C272" s="25" t="s">
        <v>13</v>
      </c>
      <c r="E272" s="31" t="s">
        <v>14</v>
      </c>
      <c r="F272" s="35">
        <v>6.25E-2</v>
      </c>
      <c r="H272" s="36">
        <v>0.11660000000000001</v>
      </c>
      <c r="J272" s="37">
        <v>47324</v>
      </c>
      <c r="K272" s="25"/>
      <c r="L272" s="38">
        <v>833</v>
      </c>
      <c r="N272" s="39">
        <v>815</v>
      </c>
      <c r="P272" s="39">
        <v>833</v>
      </c>
      <c r="R272" s="40">
        <v>2.0000000000000001E-4</v>
      </c>
    </row>
    <row r="273" spans="1:18" ht="15" customHeight="1" x14ac:dyDescent="0.25">
      <c r="F273" s="31"/>
      <c r="H273" s="32"/>
      <c r="J273" s="37"/>
      <c r="N273" s="38">
        <f>SUM(N271:N272)</f>
        <v>69954</v>
      </c>
      <c r="P273" s="38">
        <f>SUM(P271:P272)</f>
        <v>71157</v>
      </c>
      <c r="R273" s="34">
        <f>SUM(R271:R272)</f>
        <v>1.6399999999999998E-2</v>
      </c>
    </row>
    <row r="274" spans="1:18" ht="15" customHeight="1" x14ac:dyDescent="0.25">
      <c r="A274" s="12" t="s">
        <v>239</v>
      </c>
      <c r="F274" s="31"/>
      <c r="H274" s="32"/>
      <c r="J274" s="37"/>
    </row>
    <row r="275" spans="1:18" ht="15" customHeight="1" x14ac:dyDescent="0.25">
      <c r="A275" s="17" t="s">
        <v>240</v>
      </c>
      <c r="C275" s="25" t="s">
        <v>13</v>
      </c>
      <c r="E275" s="31" t="s">
        <v>14</v>
      </c>
      <c r="F275" s="35">
        <v>6.5000000000000002E-2</v>
      </c>
      <c r="H275" s="36">
        <v>0.11599999999999999</v>
      </c>
      <c r="J275" s="37">
        <v>47290</v>
      </c>
      <c r="K275" s="25"/>
      <c r="L275" s="38">
        <v>1804</v>
      </c>
      <c r="N275" s="38">
        <v>1770</v>
      </c>
      <c r="P275" s="38">
        <v>1784</v>
      </c>
      <c r="R275" s="34">
        <v>4.0000000000000002E-4</v>
      </c>
    </row>
    <row r="276" spans="1:18" ht="15" customHeight="1" x14ac:dyDescent="0.25">
      <c r="A276" s="17" t="s">
        <v>241</v>
      </c>
      <c r="C276" s="25" t="s">
        <v>37</v>
      </c>
      <c r="E276" s="31" t="s">
        <v>14</v>
      </c>
      <c r="F276" s="35">
        <v>5.7500000000000002E-2</v>
      </c>
      <c r="H276" s="36">
        <v>0.10970000000000001</v>
      </c>
      <c r="J276" s="37">
        <v>46724</v>
      </c>
      <c r="K276" s="25"/>
      <c r="L276" s="38">
        <v>41904</v>
      </c>
      <c r="N276" s="38">
        <v>41265</v>
      </c>
      <c r="P276" s="38">
        <v>41874</v>
      </c>
      <c r="R276" s="34">
        <v>9.5999999999999992E-3</v>
      </c>
    </row>
    <row r="277" spans="1:18" ht="15" customHeight="1" x14ac:dyDescent="0.25">
      <c r="A277" s="17" t="s">
        <v>242</v>
      </c>
      <c r="B277" s="25"/>
      <c r="C277" s="25" t="s">
        <v>13</v>
      </c>
      <c r="D277" s="31"/>
      <c r="E277" s="31" t="s">
        <v>137</v>
      </c>
      <c r="F277" s="35">
        <v>5.2499999999999998E-2</v>
      </c>
      <c r="G277" s="32"/>
      <c r="H277" s="36">
        <v>0.1038</v>
      </c>
      <c r="I277" s="25"/>
      <c r="J277" s="37">
        <v>47240</v>
      </c>
      <c r="K277" s="25"/>
      <c r="L277" s="38">
        <v>4967</v>
      </c>
      <c r="M277" s="25"/>
      <c r="N277" s="38">
        <v>4923</v>
      </c>
      <c r="O277" s="25"/>
      <c r="P277" s="38">
        <v>4938</v>
      </c>
      <c r="Q277" s="30"/>
      <c r="R277" s="34">
        <v>1.1000000000000001E-3</v>
      </c>
    </row>
    <row r="278" spans="1:18" ht="15" customHeight="1" x14ac:dyDescent="0.25">
      <c r="A278" s="17" t="s">
        <v>242</v>
      </c>
      <c r="B278" s="25"/>
      <c r="C278" s="25" t="s">
        <v>13</v>
      </c>
      <c r="D278" s="31"/>
      <c r="E278" s="31" t="s">
        <v>137</v>
      </c>
      <c r="F278" s="35">
        <v>5.2499999999999998E-2</v>
      </c>
      <c r="G278" s="32"/>
      <c r="H278" s="36">
        <v>0.10349999999999999</v>
      </c>
      <c r="I278" s="25"/>
      <c r="J278" s="37">
        <v>46875</v>
      </c>
      <c r="K278" s="25"/>
      <c r="L278" s="38">
        <v>98</v>
      </c>
      <c r="M278" s="25"/>
      <c r="N278" s="38">
        <v>94</v>
      </c>
      <c r="O278" s="25"/>
      <c r="P278" s="38">
        <v>95</v>
      </c>
      <c r="Q278" s="30"/>
      <c r="R278" s="34">
        <v>0</v>
      </c>
    </row>
    <row r="279" spans="1:18" ht="15" customHeight="1" x14ac:dyDescent="0.25">
      <c r="A279" s="17" t="s">
        <v>243</v>
      </c>
      <c r="C279" s="25" t="s">
        <v>13</v>
      </c>
      <c r="E279" s="31" t="s">
        <v>14</v>
      </c>
      <c r="F279" s="35">
        <v>0.06</v>
      </c>
      <c r="H279" s="36">
        <v>0.1124</v>
      </c>
      <c r="I279" s="32" t="s">
        <v>92</v>
      </c>
      <c r="J279" s="37">
        <v>46973</v>
      </c>
      <c r="K279" s="25"/>
      <c r="L279" s="38">
        <v>1937</v>
      </c>
      <c r="N279" s="38">
        <v>1900</v>
      </c>
      <c r="P279" s="38">
        <v>1895</v>
      </c>
      <c r="R279" s="34">
        <v>4.0000000000000002E-4</v>
      </c>
    </row>
    <row r="280" spans="1:18" ht="15" customHeight="1" x14ac:dyDescent="0.25">
      <c r="A280" s="17" t="s">
        <v>243</v>
      </c>
      <c r="C280" s="25" t="s">
        <v>13</v>
      </c>
      <c r="E280" s="31" t="s">
        <v>14</v>
      </c>
      <c r="F280" s="35">
        <v>0.06</v>
      </c>
      <c r="H280" s="36">
        <v>0.11080000000000001</v>
      </c>
      <c r="J280" s="37">
        <v>46973</v>
      </c>
      <c r="K280" s="25"/>
      <c r="L280" s="38">
        <v>211</v>
      </c>
      <c r="N280" s="38">
        <v>207</v>
      </c>
      <c r="P280" s="38">
        <v>208</v>
      </c>
      <c r="R280" s="34">
        <v>0</v>
      </c>
    </row>
    <row r="281" spans="1:18" ht="15" customHeight="1" x14ac:dyDescent="0.25">
      <c r="A281" s="17" t="s">
        <v>244</v>
      </c>
      <c r="C281" s="25" t="s">
        <v>18</v>
      </c>
      <c r="E281" s="31" t="s">
        <v>14</v>
      </c>
      <c r="F281" s="35">
        <v>5.7500000000000002E-2</v>
      </c>
      <c r="H281" s="36">
        <v>0.1095</v>
      </c>
      <c r="J281" s="37">
        <v>47088</v>
      </c>
      <c r="K281" s="25"/>
      <c r="L281" s="38">
        <v>120944</v>
      </c>
      <c r="N281" s="38">
        <v>118837</v>
      </c>
      <c r="P281" s="38">
        <v>119735</v>
      </c>
      <c r="R281" s="34">
        <v>2.75E-2</v>
      </c>
    </row>
    <row r="282" spans="1:18" ht="15" customHeight="1" x14ac:dyDescent="0.25">
      <c r="A282" s="17" t="s">
        <v>244</v>
      </c>
      <c r="C282" s="25" t="s">
        <v>18</v>
      </c>
      <c r="E282" s="31" t="s">
        <v>14</v>
      </c>
      <c r="F282" s="35">
        <v>6.25E-2</v>
      </c>
      <c r="H282" s="36">
        <v>0.1139</v>
      </c>
      <c r="I282" s="32" t="s">
        <v>245</v>
      </c>
      <c r="J282" s="37">
        <v>47088</v>
      </c>
      <c r="K282" s="25"/>
      <c r="L282" s="38">
        <v>76425</v>
      </c>
      <c r="N282" s="38">
        <v>75148</v>
      </c>
      <c r="P282" s="38">
        <v>75279</v>
      </c>
      <c r="R282" s="34">
        <v>1.7299999999999999E-2</v>
      </c>
    </row>
    <row r="283" spans="1:18" ht="15" customHeight="1" x14ac:dyDescent="0.25">
      <c r="A283" s="17" t="s">
        <v>244</v>
      </c>
      <c r="C283" s="25" t="s">
        <v>13</v>
      </c>
      <c r="E283" s="31" t="s">
        <v>14</v>
      </c>
      <c r="F283" s="35">
        <v>4.7500000000000001E-2</v>
      </c>
      <c r="H283" s="36">
        <v>0.10920000000000001</v>
      </c>
      <c r="J283" s="37">
        <v>46722</v>
      </c>
      <c r="K283" s="25"/>
      <c r="L283" s="38">
        <v>1104</v>
      </c>
      <c r="N283" s="38">
        <v>875</v>
      </c>
      <c r="P283" s="38">
        <v>966</v>
      </c>
      <c r="R283" s="34">
        <v>2.0000000000000001E-4</v>
      </c>
    </row>
    <row r="284" spans="1:18" ht="15" customHeight="1" x14ac:dyDescent="0.25">
      <c r="A284" s="17" t="s">
        <v>246</v>
      </c>
      <c r="C284" s="25" t="s">
        <v>74</v>
      </c>
      <c r="E284" s="31" t="s">
        <v>14</v>
      </c>
      <c r="F284" s="35">
        <v>5.7500000000000002E-2</v>
      </c>
      <c r="H284" s="36">
        <v>0.107</v>
      </c>
      <c r="J284" s="37">
        <v>46807</v>
      </c>
      <c r="K284" s="25"/>
      <c r="L284" s="38">
        <v>4938</v>
      </c>
      <c r="N284" s="38">
        <v>4851</v>
      </c>
      <c r="P284" s="38">
        <v>4826</v>
      </c>
      <c r="R284" s="34">
        <v>1.1000000000000001E-3</v>
      </c>
    </row>
    <row r="285" spans="1:18" ht="15" customHeight="1" x14ac:dyDescent="0.25">
      <c r="A285" s="17" t="s">
        <v>247</v>
      </c>
      <c r="C285" s="25" t="s">
        <v>118</v>
      </c>
      <c r="E285" s="31" t="s">
        <v>14</v>
      </c>
      <c r="F285" s="35">
        <v>5.7500000000000002E-2</v>
      </c>
      <c r="H285" s="36">
        <v>0.10800000000000001</v>
      </c>
      <c r="J285" s="37">
        <v>47172</v>
      </c>
      <c r="K285" s="25"/>
      <c r="L285" s="38">
        <v>15921</v>
      </c>
      <c r="N285" s="38">
        <v>15537</v>
      </c>
      <c r="P285" s="38">
        <v>14315</v>
      </c>
      <c r="R285" s="34">
        <v>3.3E-3</v>
      </c>
    </row>
    <row r="286" spans="1:18" ht="15" customHeight="1" x14ac:dyDescent="0.25">
      <c r="A286" s="17" t="s">
        <v>248</v>
      </c>
      <c r="C286" s="25" t="s">
        <v>74</v>
      </c>
      <c r="E286" s="31" t="s">
        <v>17</v>
      </c>
      <c r="F286" s="35">
        <v>5.5E-2</v>
      </c>
      <c r="H286" s="36">
        <v>0.10650000000000001</v>
      </c>
      <c r="J286" s="37">
        <v>46582</v>
      </c>
      <c r="K286" s="25"/>
      <c r="L286" s="38">
        <v>21705</v>
      </c>
      <c r="N286" s="38">
        <v>21266</v>
      </c>
      <c r="P286" s="38">
        <v>20374</v>
      </c>
      <c r="R286" s="34">
        <v>4.7000000000000002E-3</v>
      </c>
    </row>
    <row r="287" spans="1:18" ht="15" customHeight="1" x14ac:dyDescent="0.25">
      <c r="A287" s="17" t="s">
        <v>249</v>
      </c>
      <c r="C287" s="25" t="s">
        <v>118</v>
      </c>
      <c r="E287" s="31" t="s">
        <v>14</v>
      </c>
      <c r="F287" s="35">
        <v>7.4999999999999997E-2</v>
      </c>
      <c r="H287" s="36">
        <v>0.126</v>
      </c>
      <c r="J287" s="37">
        <v>47541</v>
      </c>
      <c r="K287" s="25"/>
      <c r="L287" s="38">
        <v>1836</v>
      </c>
      <c r="N287" s="38">
        <v>1787</v>
      </c>
      <c r="P287" s="38">
        <v>1805</v>
      </c>
      <c r="R287" s="34">
        <v>4.0000000000000002E-4</v>
      </c>
    </row>
    <row r="288" spans="1:18" ht="15" customHeight="1" x14ac:dyDescent="0.25">
      <c r="A288" s="17" t="s">
        <v>250</v>
      </c>
      <c r="C288" s="25" t="s">
        <v>16</v>
      </c>
      <c r="E288" s="31" t="s">
        <v>17</v>
      </c>
      <c r="F288" s="35">
        <v>5.7500000000000002E-2</v>
      </c>
      <c r="H288" s="36">
        <v>0.1095</v>
      </c>
      <c r="J288" s="37">
        <v>45873</v>
      </c>
      <c r="K288" s="25"/>
      <c r="L288" s="38">
        <v>58650</v>
      </c>
      <c r="N288" s="38">
        <v>58254</v>
      </c>
      <c r="P288" s="38">
        <v>56891</v>
      </c>
      <c r="R288" s="34">
        <v>1.3100000000000001E-2</v>
      </c>
    </row>
    <row r="289" spans="1:18" ht="15" customHeight="1" x14ac:dyDescent="0.25">
      <c r="A289" s="17" t="s">
        <v>251</v>
      </c>
      <c r="C289" s="25" t="s">
        <v>13</v>
      </c>
      <c r="E289" s="31" t="s">
        <v>14</v>
      </c>
      <c r="F289" s="35">
        <v>5.7500000000000002E-2</v>
      </c>
      <c r="H289" s="36">
        <v>0.10710000000000001</v>
      </c>
      <c r="J289" s="37">
        <v>47217</v>
      </c>
      <c r="K289" s="25"/>
      <c r="L289" s="38">
        <v>26467</v>
      </c>
      <c r="N289" s="38">
        <v>25982</v>
      </c>
      <c r="P289" s="38">
        <v>25216</v>
      </c>
      <c r="R289" s="34">
        <v>5.7999999999999996E-3</v>
      </c>
    </row>
    <row r="290" spans="1:18" ht="15" customHeight="1" x14ac:dyDescent="0.25">
      <c r="A290" s="17" t="s">
        <v>252</v>
      </c>
      <c r="C290" s="25" t="s">
        <v>41</v>
      </c>
      <c r="E290" s="31" t="s">
        <v>14</v>
      </c>
      <c r="F290" s="35">
        <v>5.5E-2</v>
      </c>
      <c r="H290" s="36">
        <v>0.10890000000000001</v>
      </c>
      <c r="J290" s="37">
        <v>46121</v>
      </c>
      <c r="K290" s="25"/>
      <c r="L290" s="38">
        <v>9594</v>
      </c>
      <c r="N290" s="38">
        <v>9494</v>
      </c>
      <c r="P290" s="38">
        <v>8953</v>
      </c>
      <c r="R290" s="34">
        <v>2.0999999999999999E-3</v>
      </c>
    </row>
    <row r="291" spans="1:18" ht="15" customHeight="1" x14ac:dyDescent="0.25">
      <c r="A291" s="17" t="s">
        <v>253</v>
      </c>
      <c r="C291" s="25" t="s">
        <v>74</v>
      </c>
      <c r="E291" s="31" t="s">
        <v>14</v>
      </c>
      <c r="F291" s="35">
        <v>5.7500000000000002E-2</v>
      </c>
      <c r="H291" s="36">
        <v>0.1109</v>
      </c>
      <c r="J291" s="37">
        <v>46807</v>
      </c>
      <c r="K291" s="25"/>
      <c r="L291" s="38">
        <v>15217</v>
      </c>
      <c r="M291" s="25"/>
      <c r="N291" s="38">
        <v>14980</v>
      </c>
      <c r="O291" s="25"/>
      <c r="P291" s="38">
        <v>14726</v>
      </c>
      <c r="R291" s="34">
        <v>3.3999999999999998E-3</v>
      </c>
    </row>
    <row r="292" spans="1:18" ht="15" customHeight="1" x14ac:dyDescent="0.25">
      <c r="A292" s="17" t="s">
        <v>254</v>
      </c>
      <c r="C292" s="25" t="s">
        <v>13</v>
      </c>
      <c r="E292" s="31" t="s">
        <v>14</v>
      </c>
      <c r="F292" s="35">
        <v>5.7500000000000002E-2</v>
      </c>
      <c r="H292" s="36">
        <v>0.10890000000000001</v>
      </c>
      <c r="J292" s="37">
        <v>47186</v>
      </c>
      <c r="K292" s="25"/>
      <c r="L292" s="38">
        <v>7365</v>
      </c>
      <c r="N292" s="38">
        <v>7242</v>
      </c>
      <c r="P292" s="38">
        <v>7346</v>
      </c>
      <c r="R292" s="34">
        <v>1.6999999999999999E-3</v>
      </c>
    </row>
    <row r="293" spans="1:18" ht="15" customHeight="1" x14ac:dyDescent="0.25">
      <c r="A293" s="17" t="s">
        <v>255</v>
      </c>
      <c r="C293" s="25" t="s">
        <v>13</v>
      </c>
      <c r="E293" s="31" t="s">
        <v>14</v>
      </c>
      <c r="F293" s="35">
        <v>5.5E-2</v>
      </c>
      <c r="H293" s="36">
        <v>0.107</v>
      </c>
      <c r="J293" s="37">
        <v>47088</v>
      </c>
      <c r="K293" s="25"/>
      <c r="L293" s="38">
        <v>4938</v>
      </c>
      <c r="N293" s="38">
        <v>4921</v>
      </c>
      <c r="P293" s="38">
        <v>4796</v>
      </c>
      <c r="R293" s="34">
        <v>1.1000000000000001E-3</v>
      </c>
    </row>
    <row r="294" spans="1:18" ht="15" customHeight="1" x14ac:dyDescent="0.25">
      <c r="A294" s="17" t="s">
        <v>255</v>
      </c>
      <c r="C294" s="25" t="s">
        <v>13</v>
      </c>
      <c r="E294" s="31" t="s">
        <v>14</v>
      </c>
      <c r="F294" s="35">
        <v>5.5E-2</v>
      </c>
      <c r="H294" s="36">
        <v>0.107</v>
      </c>
      <c r="J294" s="37">
        <v>46058</v>
      </c>
      <c r="K294" s="25"/>
      <c r="L294" s="38">
        <v>254</v>
      </c>
      <c r="N294" s="38">
        <v>245</v>
      </c>
      <c r="P294" s="38">
        <v>240</v>
      </c>
      <c r="R294" s="34">
        <v>1E-4</v>
      </c>
    </row>
    <row r="295" spans="1:18" ht="15" customHeight="1" x14ac:dyDescent="0.25">
      <c r="A295" s="17" t="s">
        <v>256</v>
      </c>
      <c r="C295" s="25" t="s">
        <v>37</v>
      </c>
      <c r="E295" s="31" t="s">
        <v>17</v>
      </c>
      <c r="F295" s="35">
        <v>5.5E-2</v>
      </c>
      <c r="H295" s="36">
        <v>0.10710000000000001</v>
      </c>
      <c r="J295" s="37">
        <v>46504</v>
      </c>
      <c r="K295" s="25"/>
      <c r="L295" s="38">
        <v>1978</v>
      </c>
      <c r="N295" s="38">
        <v>1919</v>
      </c>
      <c r="P295" s="38">
        <v>1809</v>
      </c>
      <c r="R295" s="34">
        <v>4.0000000000000002E-4</v>
      </c>
    </row>
    <row r="296" spans="1:18" ht="15" customHeight="1" x14ac:dyDescent="0.25">
      <c r="A296" s="17" t="s">
        <v>256</v>
      </c>
      <c r="C296" s="25" t="s">
        <v>16</v>
      </c>
      <c r="E296" s="31" t="s">
        <v>14</v>
      </c>
      <c r="F296" s="35">
        <v>5.5E-2</v>
      </c>
      <c r="H296" s="36">
        <v>0.10710000000000001</v>
      </c>
      <c r="J296" s="37">
        <v>46504</v>
      </c>
      <c r="K296" s="25"/>
      <c r="L296" s="38">
        <v>11609</v>
      </c>
      <c r="N296" s="38">
        <v>11527</v>
      </c>
      <c r="P296" s="38">
        <v>11377</v>
      </c>
      <c r="R296" s="34">
        <v>2.5999999999999999E-3</v>
      </c>
    </row>
    <row r="297" spans="1:18" ht="15" customHeight="1" x14ac:dyDescent="0.25">
      <c r="A297" s="17" t="s">
        <v>256</v>
      </c>
      <c r="C297" s="25" t="s">
        <v>37</v>
      </c>
      <c r="E297" s="31" t="s">
        <v>17</v>
      </c>
      <c r="F297" s="35">
        <v>5.5E-2</v>
      </c>
      <c r="H297" s="36">
        <v>0.10869999999999999</v>
      </c>
      <c r="J297" s="37">
        <v>46504</v>
      </c>
      <c r="K297" s="25"/>
      <c r="L297" s="38">
        <v>12863</v>
      </c>
      <c r="N297" s="38">
        <v>12719</v>
      </c>
      <c r="P297" s="38">
        <v>12573</v>
      </c>
      <c r="R297" s="34">
        <v>2.8999999999999998E-3</v>
      </c>
    </row>
    <row r="298" spans="1:18" ht="15" customHeight="1" x14ac:dyDescent="0.25">
      <c r="A298" s="17" t="s">
        <v>257</v>
      </c>
      <c r="C298" s="25" t="s">
        <v>16</v>
      </c>
      <c r="E298" s="31" t="s">
        <v>14</v>
      </c>
      <c r="F298" s="35">
        <v>6.5000000000000002E-2</v>
      </c>
      <c r="H298" s="36">
        <v>0.11840000000000001</v>
      </c>
      <c r="J298" s="37">
        <v>46061</v>
      </c>
      <c r="K298" s="25"/>
      <c r="L298" s="38">
        <v>91988</v>
      </c>
      <c r="N298" s="38">
        <v>91028</v>
      </c>
      <c r="P298" s="38">
        <v>90608</v>
      </c>
      <c r="R298" s="34">
        <v>2.0799999999999999E-2</v>
      </c>
    </row>
    <row r="299" spans="1:18" ht="15" customHeight="1" x14ac:dyDescent="0.25">
      <c r="A299" s="17" t="s">
        <v>258</v>
      </c>
      <c r="C299" s="25" t="s">
        <v>259</v>
      </c>
      <c r="E299" s="31" t="s">
        <v>17</v>
      </c>
      <c r="F299" s="35">
        <v>0.05</v>
      </c>
      <c r="H299" s="36">
        <v>0.10539999999999999</v>
      </c>
      <c r="J299" s="37">
        <v>46151</v>
      </c>
      <c r="K299" s="25"/>
      <c r="L299" s="38">
        <v>1980</v>
      </c>
      <c r="N299" s="38">
        <v>1944</v>
      </c>
      <c r="P299" s="38">
        <v>1911</v>
      </c>
      <c r="R299" s="34">
        <v>4.0000000000000002E-4</v>
      </c>
    </row>
    <row r="300" spans="1:18" ht="15" customHeight="1" x14ac:dyDescent="0.25">
      <c r="A300" s="17" t="s">
        <v>260</v>
      </c>
      <c r="C300" s="25" t="s">
        <v>13</v>
      </c>
      <c r="E300" s="31" t="s">
        <v>14</v>
      </c>
      <c r="F300" s="35">
        <v>5.7500000000000002E-2</v>
      </c>
      <c r="H300" s="36">
        <v>0.1095</v>
      </c>
      <c r="J300" s="37">
        <v>47256</v>
      </c>
      <c r="K300" s="25"/>
      <c r="L300" s="38">
        <v>5242</v>
      </c>
      <c r="N300" s="38">
        <v>5134</v>
      </c>
      <c r="P300" s="38">
        <v>5151</v>
      </c>
      <c r="R300" s="34">
        <v>1.1999999999999999E-3</v>
      </c>
    </row>
    <row r="301" spans="1:18" ht="15" customHeight="1" x14ac:dyDescent="0.25">
      <c r="A301" s="17" t="s">
        <v>260</v>
      </c>
      <c r="C301" s="25" t="s">
        <v>18</v>
      </c>
      <c r="E301" s="31" t="s">
        <v>81</v>
      </c>
      <c r="F301" s="35">
        <v>5.7500000000000002E-2</v>
      </c>
      <c r="H301" s="36">
        <v>0.10680000000000001</v>
      </c>
      <c r="J301" s="37">
        <v>47256</v>
      </c>
      <c r="K301" s="25" t="s">
        <v>82</v>
      </c>
      <c r="L301" s="38">
        <v>3426</v>
      </c>
      <c r="N301" s="38">
        <v>4188</v>
      </c>
      <c r="P301" s="38">
        <v>4290</v>
      </c>
      <c r="R301" s="34">
        <v>1E-3</v>
      </c>
    </row>
    <row r="302" spans="1:18" ht="15" customHeight="1" x14ac:dyDescent="0.25">
      <c r="A302" s="17" t="s">
        <v>261</v>
      </c>
      <c r="C302" s="25" t="s">
        <v>262</v>
      </c>
      <c r="E302" s="31" t="s">
        <v>14</v>
      </c>
      <c r="F302" s="35">
        <v>3.7499999999999999E-2</v>
      </c>
      <c r="H302" s="36">
        <v>9.1400000000000009E-2</v>
      </c>
      <c r="J302" s="37">
        <v>46965</v>
      </c>
      <c r="K302" s="25"/>
      <c r="L302" s="38">
        <v>8570</v>
      </c>
      <c r="N302" s="38">
        <v>8468</v>
      </c>
      <c r="P302" s="38">
        <v>7373</v>
      </c>
      <c r="R302" s="34">
        <v>1.6999999999999999E-3</v>
      </c>
    </row>
    <row r="303" spans="1:18" ht="15" customHeight="1" x14ac:dyDescent="0.25">
      <c r="A303" s="17" t="s">
        <v>261</v>
      </c>
      <c r="C303" s="25" t="s">
        <v>64</v>
      </c>
      <c r="E303" s="31" t="s">
        <v>14</v>
      </c>
      <c r="F303" s="35">
        <v>6.25E-2</v>
      </c>
      <c r="H303" s="36">
        <v>0.1164</v>
      </c>
      <c r="J303" s="37">
        <v>47643</v>
      </c>
      <c r="K303" s="25"/>
      <c r="L303" s="38">
        <v>7000</v>
      </c>
      <c r="N303" s="38">
        <v>6791</v>
      </c>
      <c r="P303" s="38">
        <v>6790</v>
      </c>
      <c r="R303" s="34">
        <v>1.6000000000000001E-3</v>
      </c>
    </row>
    <row r="304" spans="1:18" ht="15" customHeight="1" x14ac:dyDescent="0.25">
      <c r="A304" s="17" t="s">
        <v>263</v>
      </c>
      <c r="C304" s="25" t="s">
        <v>18</v>
      </c>
      <c r="E304" s="31" t="s">
        <v>17</v>
      </c>
      <c r="F304" s="35">
        <v>6.5000000000000002E-2</v>
      </c>
      <c r="H304" s="36">
        <v>0.1169</v>
      </c>
      <c r="I304" s="32" t="s">
        <v>264</v>
      </c>
      <c r="J304" s="37">
        <v>47055</v>
      </c>
      <c r="K304" s="25"/>
      <c r="L304" s="38">
        <v>360786</v>
      </c>
      <c r="N304" s="38">
        <v>355868</v>
      </c>
      <c r="P304" s="38">
        <v>353571</v>
      </c>
      <c r="R304" s="34">
        <v>8.1299999999999997E-2</v>
      </c>
    </row>
    <row r="305" spans="1:18" ht="15" customHeight="1" x14ac:dyDescent="0.25">
      <c r="A305" s="17" t="s">
        <v>265</v>
      </c>
      <c r="C305" s="25" t="s">
        <v>57</v>
      </c>
      <c r="E305" s="31" t="s">
        <v>14</v>
      </c>
      <c r="F305" s="35">
        <v>5.7000000000000002E-2</v>
      </c>
      <c r="H305" s="36">
        <v>0.1084</v>
      </c>
      <c r="J305" s="37">
        <v>46722</v>
      </c>
      <c r="K305" s="25"/>
      <c r="L305" s="38">
        <v>4828</v>
      </c>
      <c r="N305" s="38">
        <v>4742</v>
      </c>
      <c r="P305" s="38">
        <v>4780</v>
      </c>
      <c r="R305" s="34">
        <v>1.1000000000000001E-3</v>
      </c>
    </row>
    <row r="306" spans="1:18" ht="15" customHeight="1" x14ac:dyDescent="0.25">
      <c r="A306" s="17" t="s">
        <v>265</v>
      </c>
      <c r="C306" s="25" t="s">
        <v>13</v>
      </c>
      <c r="E306" s="31" t="s">
        <v>14</v>
      </c>
      <c r="F306" s="35">
        <v>5.5E-2</v>
      </c>
      <c r="H306" s="36">
        <v>0.1084</v>
      </c>
      <c r="J306" s="37">
        <v>46722</v>
      </c>
      <c r="K306" s="25"/>
      <c r="L306" s="38">
        <v>190</v>
      </c>
      <c r="N306" s="38">
        <v>166</v>
      </c>
      <c r="P306" s="38">
        <v>160</v>
      </c>
      <c r="R306" s="34">
        <v>0</v>
      </c>
    </row>
    <row r="307" spans="1:18" ht="15" customHeight="1" x14ac:dyDescent="0.25">
      <c r="A307" s="17" t="s">
        <v>266</v>
      </c>
      <c r="C307" s="25" t="s">
        <v>267</v>
      </c>
      <c r="E307" s="31" t="s">
        <v>14</v>
      </c>
      <c r="F307" s="35">
        <v>5.5E-2</v>
      </c>
      <c r="H307" s="36">
        <v>0.1084</v>
      </c>
      <c r="J307" s="37">
        <v>46063</v>
      </c>
      <c r="K307" s="25"/>
      <c r="L307" s="38">
        <v>27673</v>
      </c>
      <c r="N307" s="38">
        <v>27526</v>
      </c>
      <c r="P307" s="38">
        <v>26632</v>
      </c>
      <c r="R307" s="34">
        <v>6.1000000000000004E-3</v>
      </c>
    </row>
    <row r="308" spans="1:18" ht="15" customHeight="1" x14ac:dyDescent="0.25">
      <c r="A308" s="17" t="s">
        <v>268</v>
      </c>
      <c r="C308" s="25" t="s">
        <v>29</v>
      </c>
      <c r="E308" s="31" t="s">
        <v>14</v>
      </c>
      <c r="F308" s="35">
        <v>0.06</v>
      </c>
      <c r="H308" s="36">
        <v>0.1139</v>
      </c>
      <c r="J308" s="37">
        <v>47070</v>
      </c>
      <c r="K308" s="25"/>
      <c r="L308" s="38">
        <v>34038</v>
      </c>
      <c r="N308" s="38">
        <v>33516</v>
      </c>
      <c r="P308" s="38">
        <v>31826</v>
      </c>
      <c r="R308" s="34">
        <v>7.3000000000000001E-3</v>
      </c>
    </row>
    <row r="309" spans="1:18" ht="15" customHeight="1" x14ac:dyDescent="0.25">
      <c r="A309" s="17" t="s">
        <v>269</v>
      </c>
      <c r="C309" s="25" t="s">
        <v>37</v>
      </c>
      <c r="E309" s="31" t="s">
        <v>14</v>
      </c>
      <c r="F309" s="35">
        <v>7.7499999999999999E-2</v>
      </c>
      <c r="H309" s="36">
        <v>0.12789999999999999</v>
      </c>
      <c r="J309" s="37">
        <v>47150</v>
      </c>
      <c r="K309" s="25"/>
      <c r="L309" s="38">
        <v>2000</v>
      </c>
      <c r="N309" s="38">
        <v>1948</v>
      </c>
      <c r="P309" s="38">
        <v>1966</v>
      </c>
      <c r="R309" s="34">
        <v>5.0000000000000001E-4</v>
      </c>
    </row>
    <row r="310" spans="1:18" ht="15" customHeight="1" x14ac:dyDescent="0.25">
      <c r="A310" s="17" t="s">
        <v>270</v>
      </c>
      <c r="C310" s="25" t="s">
        <v>13</v>
      </c>
      <c r="E310" s="31" t="s">
        <v>14</v>
      </c>
      <c r="F310" s="35">
        <v>5.5E-2</v>
      </c>
      <c r="H310" s="36">
        <v>0.1072</v>
      </c>
      <c r="J310" s="37">
        <v>46953</v>
      </c>
      <c r="K310" s="25"/>
      <c r="L310" s="38">
        <v>714</v>
      </c>
      <c r="N310" s="38">
        <v>700</v>
      </c>
      <c r="P310" s="38">
        <v>698</v>
      </c>
      <c r="R310" s="34">
        <v>2.0000000000000001E-4</v>
      </c>
    </row>
    <row r="311" spans="1:18" ht="15" customHeight="1" x14ac:dyDescent="0.25">
      <c r="A311" s="17" t="s">
        <v>270</v>
      </c>
      <c r="C311" s="25" t="s">
        <v>13</v>
      </c>
      <c r="E311" s="31" t="s">
        <v>14</v>
      </c>
      <c r="F311" s="35">
        <v>5.7500000000000002E-2</v>
      </c>
      <c r="H311" s="36">
        <v>0.1085</v>
      </c>
      <c r="J311" s="37">
        <v>46953</v>
      </c>
      <c r="K311" s="25"/>
      <c r="L311" s="38">
        <v>24</v>
      </c>
      <c r="N311" s="38">
        <v>23</v>
      </c>
      <c r="P311" s="38">
        <v>22</v>
      </c>
      <c r="R311" s="34">
        <v>0</v>
      </c>
    </row>
    <row r="312" spans="1:18" ht="15" customHeight="1" x14ac:dyDescent="0.25">
      <c r="A312" s="17" t="s">
        <v>271</v>
      </c>
      <c r="C312" s="25" t="s">
        <v>37</v>
      </c>
      <c r="E312" s="31" t="s">
        <v>14</v>
      </c>
      <c r="F312" s="35">
        <v>6.5000000000000002E-2</v>
      </c>
      <c r="H312" s="36">
        <v>0.11699999999999999</v>
      </c>
      <c r="I312" s="32"/>
      <c r="J312" s="37">
        <v>46519</v>
      </c>
      <c r="K312" s="25"/>
      <c r="L312" s="38">
        <v>21458</v>
      </c>
      <c r="N312" s="38">
        <v>21114</v>
      </c>
      <c r="P312" s="38">
        <v>21087</v>
      </c>
      <c r="R312" s="34">
        <v>4.7999999999999996E-3</v>
      </c>
    </row>
    <row r="313" spans="1:18" ht="15" customHeight="1" x14ac:dyDescent="0.25">
      <c r="A313" s="17" t="s">
        <v>272</v>
      </c>
      <c r="C313" s="25" t="s">
        <v>16</v>
      </c>
      <c r="E313" s="31" t="s">
        <v>14</v>
      </c>
      <c r="F313" s="35">
        <v>5.5E-2</v>
      </c>
      <c r="H313" s="36">
        <v>0.11140000000000001</v>
      </c>
      <c r="J313" s="37">
        <v>46457</v>
      </c>
      <c r="K313" s="25"/>
      <c r="L313" s="38">
        <v>57713</v>
      </c>
      <c r="N313" s="38">
        <v>57182</v>
      </c>
      <c r="P313" s="38">
        <v>56848</v>
      </c>
      <c r="R313" s="34">
        <v>1.3100000000000001E-2</v>
      </c>
    </row>
    <row r="314" spans="1:18" ht="15" customHeight="1" x14ac:dyDescent="0.25">
      <c r="A314" s="17" t="s">
        <v>272</v>
      </c>
      <c r="C314" s="25" t="s">
        <v>16</v>
      </c>
      <c r="E314" s="31" t="s">
        <v>14</v>
      </c>
      <c r="F314" s="35">
        <v>5.5E-2</v>
      </c>
      <c r="H314" s="36">
        <v>0.1061</v>
      </c>
      <c r="J314" s="37">
        <v>46457</v>
      </c>
      <c r="K314" s="25"/>
      <c r="L314" s="38">
        <v>21309</v>
      </c>
      <c r="N314" s="38">
        <v>20998</v>
      </c>
      <c r="P314" s="38">
        <v>20989</v>
      </c>
      <c r="R314" s="34">
        <v>4.7999999999999996E-3</v>
      </c>
    </row>
    <row r="315" spans="1:18" ht="15" customHeight="1" x14ac:dyDescent="0.25">
      <c r="A315" s="17" t="s">
        <v>272</v>
      </c>
      <c r="C315" s="25" t="s">
        <v>40</v>
      </c>
      <c r="E315" s="31" t="s">
        <v>31</v>
      </c>
      <c r="F315" s="35">
        <v>5.5E-2</v>
      </c>
      <c r="H315" s="36">
        <v>8.7899999999999992E-2</v>
      </c>
      <c r="J315" s="37">
        <v>46457</v>
      </c>
      <c r="K315" s="25" t="s">
        <v>32</v>
      </c>
      <c r="L315" s="38">
        <v>10290</v>
      </c>
      <c r="N315" s="38">
        <v>12275</v>
      </c>
      <c r="P315" s="38">
        <v>11058</v>
      </c>
      <c r="R315" s="34">
        <v>2.5000000000000001E-3</v>
      </c>
    </row>
    <row r="316" spans="1:18" ht="15" customHeight="1" x14ac:dyDescent="0.25">
      <c r="A316" s="17" t="s">
        <v>273</v>
      </c>
      <c r="C316" s="25" t="s">
        <v>18</v>
      </c>
      <c r="E316" s="31" t="s">
        <v>17</v>
      </c>
      <c r="F316" s="35">
        <v>5.7500000000000002E-2</v>
      </c>
      <c r="H316" s="36">
        <v>0.1094</v>
      </c>
      <c r="J316" s="37">
        <v>47031</v>
      </c>
      <c r="K316" s="25"/>
      <c r="L316" s="38">
        <v>286650</v>
      </c>
      <c r="N316" s="38">
        <v>282337</v>
      </c>
      <c r="P316" s="38">
        <v>279484</v>
      </c>
      <c r="R316" s="34">
        <v>6.4199999999999993E-2</v>
      </c>
    </row>
    <row r="317" spans="1:18" ht="15" customHeight="1" x14ac:dyDescent="0.25">
      <c r="A317" s="17" t="s">
        <v>274</v>
      </c>
      <c r="C317" s="25" t="s">
        <v>18</v>
      </c>
      <c r="E317" s="31" t="s">
        <v>14</v>
      </c>
      <c r="F317" s="35">
        <v>5.5E-2</v>
      </c>
      <c r="H317" s="36">
        <v>0.10869999999999999</v>
      </c>
      <c r="J317" s="37">
        <v>46878</v>
      </c>
      <c r="K317" s="25"/>
      <c r="L317" s="38">
        <v>48020</v>
      </c>
      <c r="N317" s="38">
        <v>47354</v>
      </c>
      <c r="P317" s="38">
        <v>47059</v>
      </c>
      <c r="R317" s="34">
        <v>1.0800000000000001E-2</v>
      </c>
    </row>
    <row r="318" spans="1:18" ht="15" customHeight="1" x14ac:dyDescent="0.25">
      <c r="A318" s="17" t="s">
        <v>274</v>
      </c>
      <c r="C318" s="25" t="s">
        <v>18</v>
      </c>
      <c r="E318" s="31" t="s">
        <v>14</v>
      </c>
      <c r="F318" s="35">
        <v>5.5E-2</v>
      </c>
      <c r="H318" s="36">
        <v>0.1023</v>
      </c>
      <c r="J318" s="37">
        <v>46878</v>
      </c>
      <c r="K318" s="25"/>
      <c r="L318" s="38">
        <v>13954</v>
      </c>
      <c r="N318" s="38">
        <v>13734</v>
      </c>
      <c r="P318" s="38">
        <v>13675</v>
      </c>
      <c r="R318" s="34">
        <v>3.0999999999999999E-3</v>
      </c>
    </row>
    <row r="319" spans="1:18" ht="15" customHeight="1" x14ac:dyDescent="0.25">
      <c r="A319" s="17" t="s">
        <v>274</v>
      </c>
      <c r="C319" s="25" t="s">
        <v>13</v>
      </c>
      <c r="E319" s="31" t="s">
        <v>14</v>
      </c>
      <c r="F319" s="35">
        <v>5.2499999999999998E-2</v>
      </c>
      <c r="H319" s="36">
        <v>0.10300000000000001</v>
      </c>
      <c r="J319" s="37">
        <v>46878</v>
      </c>
      <c r="K319" s="25"/>
      <c r="L319" s="38">
        <v>2951</v>
      </c>
      <c r="N319" s="38">
        <v>2844</v>
      </c>
      <c r="P319" s="38">
        <v>2797</v>
      </c>
      <c r="R319" s="34">
        <v>5.9999999999999995E-4</v>
      </c>
    </row>
    <row r="320" spans="1:18" ht="15" customHeight="1" x14ac:dyDescent="0.25">
      <c r="A320" s="17" t="s">
        <v>275</v>
      </c>
      <c r="C320" s="25" t="s">
        <v>13</v>
      </c>
      <c r="E320" s="31" t="s">
        <v>14</v>
      </c>
      <c r="F320" s="35">
        <v>7.0000000000000007E-2</v>
      </c>
      <c r="H320" s="36">
        <v>0.1225</v>
      </c>
      <c r="I320" s="32" t="s">
        <v>276</v>
      </c>
      <c r="J320" s="37">
        <v>47087</v>
      </c>
      <c r="K320" s="25"/>
      <c r="L320" s="38">
        <v>1596</v>
      </c>
      <c r="N320" s="39">
        <v>1561</v>
      </c>
      <c r="P320" s="39">
        <v>1571</v>
      </c>
      <c r="R320" s="40">
        <v>4.0000000000000002E-4</v>
      </c>
    </row>
    <row r="321" spans="1:18" ht="15" customHeight="1" x14ac:dyDescent="0.25">
      <c r="F321" s="31"/>
      <c r="H321" s="32"/>
      <c r="J321" s="37"/>
      <c r="N321" s="38">
        <f>SUM(N275:N320)</f>
        <v>1437184</v>
      </c>
      <c r="P321" s="38">
        <f>SUM(P275:P320)</f>
        <v>1422367</v>
      </c>
      <c r="R321" s="34">
        <f>SUM(R275:R320)</f>
        <v>0.32669999999999993</v>
      </c>
    </row>
    <row r="322" spans="1:18" ht="15" customHeight="1" x14ac:dyDescent="0.25">
      <c r="A322" s="12" t="s">
        <v>277</v>
      </c>
      <c r="F322" s="31"/>
      <c r="H322" s="32"/>
      <c r="J322" s="37"/>
    </row>
    <row r="323" spans="1:18" ht="15" customHeight="1" x14ac:dyDescent="0.25">
      <c r="A323" s="17" t="s">
        <v>278</v>
      </c>
      <c r="C323" s="25" t="s">
        <v>279</v>
      </c>
      <c r="E323" s="31" t="s">
        <v>14</v>
      </c>
      <c r="F323" s="35">
        <v>6.1800000000000001E-2</v>
      </c>
      <c r="H323" s="36">
        <v>0.11260000000000001</v>
      </c>
      <c r="J323" s="37">
        <v>46145</v>
      </c>
      <c r="K323" s="25"/>
      <c r="L323" s="38">
        <v>163586</v>
      </c>
      <c r="N323" s="38">
        <v>162336</v>
      </c>
      <c r="P323" s="38">
        <v>163586</v>
      </c>
      <c r="R323" s="34">
        <v>3.7600000000000001E-2</v>
      </c>
    </row>
    <row r="324" spans="1:18" ht="15" customHeight="1" x14ac:dyDescent="0.25">
      <c r="A324" s="12" t="s">
        <v>280</v>
      </c>
      <c r="F324" s="31"/>
      <c r="H324" s="32"/>
      <c r="J324" s="37"/>
    </row>
    <row r="325" spans="1:18" ht="15" customHeight="1" x14ac:dyDescent="0.25">
      <c r="A325" s="17" t="s">
        <v>281</v>
      </c>
      <c r="C325" s="25" t="s">
        <v>16</v>
      </c>
      <c r="E325" s="31" t="s">
        <v>14</v>
      </c>
      <c r="F325" s="35">
        <v>6.7500000000000004E-2</v>
      </c>
      <c r="H325" s="36">
        <v>0.1195</v>
      </c>
      <c r="J325" s="37">
        <v>46811</v>
      </c>
      <c r="K325" s="25"/>
      <c r="L325" s="38">
        <v>84454</v>
      </c>
      <c r="N325" s="38">
        <v>83654</v>
      </c>
      <c r="P325" s="38">
        <v>83820</v>
      </c>
      <c r="R325" s="34">
        <v>1.9300000000000001E-2</v>
      </c>
    </row>
    <row r="326" spans="1:18" ht="15" customHeight="1" x14ac:dyDescent="0.25">
      <c r="A326" s="12" t="s">
        <v>282</v>
      </c>
      <c r="F326" s="31"/>
      <c r="H326" s="32"/>
      <c r="J326" s="37"/>
    </row>
    <row r="327" spans="1:18" ht="15" customHeight="1" x14ac:dyDescent="0.25">
      <c r="A327" s="17" t="s">
        <v>283</v>
      </c>
      <c r="C327" s="25" t="s">
        <v>37</v>
      </c>
      <c r="E327" s="31" t="s">
        <v>14</v>
      </c>
      <c r="F327" s="35">
        <v>0.06</v>
      </c>
      <c r="H327" s="36">
        <v>0.1134</v>
      </c>
      <c r="J327" s="37">
        <v>46478</v>
      </c>
      <c r="K327" s="25"/>
      <c r="L327" s="38">
        <v>54883</v>
      </c>
      <c r="N327" s="38">
        <v>53592</v>
      </c>
      <c r="P327" s="38">
        <v>53360</v>
      </c>
      <c r="R327" s="34">
        <v>1.23E-2</v>
      </c>
    </row>
    <row r="328" spans="1:18" ht="15" customHeight="1" x14ac:dyDescent="0.25">
      <c r="A328" s="17" t="s">
        <v>284</v>
      </c>
      <c r="C328" s="25" t="s">
        <v>22</v>
      </c>
      <c r="E328" s="31" t="s">
        <v>14</v>
      </c>
      <c r="F328" s="35">
        <v>5.7500000000000002E-2</v>
      </c>
      <c r="H328" s="36">
        <v>0.1094</v>
      </c>
      <c r="J328" s="37">
        <v>45947</v>
      </c>
      <c r="K328" s="25"/>
      <c r="L328" s="38">
        <v>48935</v>
      </c>
      <c r="N328" s="39">
        <v>48761</v>
      </c>
      <c r="P328" s="41">
        <f>44983</f>
        <v>44983</v>
      </c>
      <c r="R328" s="40">
        <v>1.03E-2</v>
      </c>
    </row>
    <row r="329" spans="1:18" ht="15" customHeight="1" x14ac:dyDescent="0.25">
      <c r="F329" s="31"/>
      <c r="H329" s="32"/>
      <c r="J329" s="37"/>
      <c r="N329" s="38">
        <f>SUM(N327:N328)</f>
        <v>102353</v>
      </c>
      <c r="P329" s="38">
        <f>SUM(P327:P328)</f>
        <v>98343</v>
      </c>
      <c r="R329" s="34">
        <f>SUM(R327:R328)</f>
        <v>2.2600000000000002E-2</v>
      </c>
    </row>
    <row r="330" spans="1:18" ht="15" customHeight="1" x14ac:dyDescent="0.25">
      <c r="A330" s="12" t="s">
        <v>285</v>
      </c>
      <c r="F330" s="31"/>
      <c r="H330" s="32"/>
      <c r="J330" s="37"/>
    </row>
    <row r="331" spans="1:18" ht="15" customHeight="1" x14ac:dyDescent="0.25">
      <c r="A331" s="17" t="s">
        <v>286</v>
      </c>
      <c r="C331" s="25" t="s">
        <v>16</v>
      </c>
      <c r="E331" s="31" t="s">
        <v>14</v>
      </c>
      <c r="F331" s="35">
        <v>4.7500000000000001E-2</v>
      </c>
      <c r="H331" s="36">
        <v>9.9499999999999991E-2</v>
      </c>
      <c r="J331" s="37">
        <v>46703</v>
      </c>
      <c r="K331" s="25"/>
      <c r="L331" s="38">
        <v>5530</v>
      </c>
      <c r="N331" s="38">
        <v>5502</v>
      </c>
      <c r="P331" s="38">
        <v>5447</v>
      </c>
      <c r="R331" s="34">
        <v>1.2999999999999999E-3</v>
      </c>
    </row>
    <row r="332" spans="1:18" ht="15" customHeight="1" x14ac:dyDescent="0.25">
      <c r="A332" s="17" t="s">
        <v>287</v>
      </c>
      <c r="C332" s="25" t="s">
        <v>18</v>
      </c>
      <c r="E332" s="31" t="s">
        <v>14</v>
      </c>
      <c r="F332" s="35">
        <v>5.7500000000000002E-2</v>
      </c>
      <c r="H332" s="36">
        <v>0.11050000000000001</v>
      </c>
      <c r="J332" s="37">
        <v>46510</v>
      </c>
      <c r="K332" s="25"/>
      <c r="L332" s="38">
        <v>89595</v>
      </c>
      <c r="N332" s="42">
        <v>88482</v>
      </c>
      <c r="P332" s="38">
        <v>85787</v>
      </c>
      <c r="R332" s="34">
        <v>1.9699999999999999E-2</v>
      </c>
    </row>
    <row r="333" spans="1:18" ht="15" customHeight="1" x14ac:dyDescent="0.25">
      <c r="A333" s="17" t="s">
        <v>288</v>
      </c>
      <c r="C333" s="25" t="s">
        <v>18</v>
      </c>
      <c r="E333" s="31" t="s">
        <v>14</v>
      </c>
      <c r="F333" s="35">
        <v>6.25E-2</v>
      </c>
      <c r="H333" s="36">
        <v>0.11449999999999999</v>
      </c>
      <c r="J333" s="37">
        <v>46603</v>
      </c>
      <c r="K333" s="25"/>
      <c r="L333" s="38">
        <v>21188</v>
      </c>
      <c r="N333" s="38">
        <v>20899</v>
      </c>
      <c r="P333" s="38">
        <v>21082</v>
      </c>
      <c r="R333" s="34">
        <v>4.7999999999999996E-3</v>
      </c>
    </row>
    <row r="334" spans="1:18" ht="15" customHeight="1" x14ac:dyDescent="0.25">
      <c r="A334" s="17" t="s">
        <v>288</v>
      </c>
      <c r="C334" s="25" t="s">
        <v>13</v>
      </c>
      <c r="E334" s="31" t="s">
        <v>14</v>
      </c>
      <c r="F334" s="35">
        <v>6.25E-2</v>
      </c>
      <c r="H334" s="36">
        <v>0.11650000000000001</v>
      </c>
      <c r="J334" s="37">
        <v>46603</v>
      </c>
      <c r="K334" s="25"/>
      <c r="L334" s="38">
        <v>21179</v>
      </c>
      <c r="N334" s="38">
        <v>20864</v>
      </c>
      <c r="P334" s="38">
        <v>21067</v>
      </c>
      <c r="R334" s="34">
        <v>4.7999999999999996E-3</v>
      </c>
    </row>
    <row r="335" spans="1:18" ht="15" customHeight="1" x14ac:dyDescent="0.25">
      <c r="A335" s="17" t="s">
        <v>289</v>
      </c>
      <c r="C335" s="25" t="s">
        <v>187</v>
      </c>
      <c r="E335" s="31" t="s">
        <v>31</v>
      </c>
      <c r="F335" s="35">
        <v>5.2499999999999998E-2</v>
      </c>
      <c r="H335" s="36">
        <v>8.900000000000001E-2</v>
      </c>
      <c r="J335" s="37">
        <v>47236</v>
      </c>
      <c r="K335" s="25" t="s">
        <v>32</v>
      </c>
      <c r="L335" s="38">
        <v>78810</v>
      </c>
      <c r="N335" s="38">
        <v>81161</v>
      </c>
      <c r="P335" s="38">
        <v>84262</v>
      </c>
      <c r="R335" s="34">
        <v>1.9400000000000001E-2</v>
      </c>
    </row>
    <row r="336" spans="1:18" ht="15" customHeight="1" x14ac:dyDescent="0.25">
      <c r="A336" s="17" t="s">
        <v>290</v>
      </c>
      <c r="C336" s="25" t="s">
        <v>16</v>
      </c>
      <c r="E336" s="31" t="s">
        <v>14</v>
      </c>
      <c r="F336" s="35">
        <v>5.7500000000000002E-2</v>
      </c>
      <c r="H336" s="36">
        <v>0.1094</v>
      </c>
      <c r="J336" s="37">
        <v>46679</v>
      </c>
      <c r="K336" s="25"/>
      <c r="L336" s="38">
        <v>29594</v>
      </c>
      <c r="N336" s="38">
        <v>29203</v>
      </c>
      <c r="P336" s="38">
        <v>28485</v>
      </c>
      <c r="R336" s="34">
        <v>6.4999999999999997E-3</v>
      </c>
    </row>
    <row r="337" spans="1:18" ht="15" customHeight="1" x14ac:dyDescent="0.25">
      <c r="A337" s="17" t="s">
        <v>290</v>
      </c>
      <c r="C337" s="25" t="s">
        <v>16</v>
      </c>
      <c r="E337" s="31" t="s">
        <v>14</v>
      </c>
      <c r="F337" s="35">
        <v>5.7500000000000002E-2</v>
      </c>
      <c r="H337" s="36">
        <v>0.11140000000000001</v>
      </c>
      <c r="J337" s="37">
        <v>46679</v>
      </c>
      <c r="K337" s="25"/>
      <c r="L337" s="38">
        <v>20697</v>
      </c>
      <c r="N337" s="38">
        <v>20433</v>
      </c>
      <c r="P337" s="38">
        <v>19921</v>
      </c>
      <c r="R337" s="34">
        <v>4.5999999999999999E-3</v>
      </c>
    </row>
    <row r="338" spans="1:18" ht="15" customHeight="1" x14ac:dyDescent="0.25">
      <c r="A338" s="17" t="s">
        <v>290</v>
      </c>
      <c r="C338" s="25" t="s">
        <v>16</v>
      </c>
      <c r="E338" s="31" t="s">
        <v>14</v>
      </c>
      <c r="F338" s="35">
        <v>5.7500000000000002E-2</v>
      </c>
      <c r="H338" s="36">
        <v>0.1066</v>
      </c>
      <c r="J338" s="37">
        <v>47149</v>
      </c>
      <c r="K338" s="25"/>
      <c r="L338" s="38">
        <v>4219</v>
      </c>
      <c r="N338" s="38">
        <v>4150</v>
      </c>
      <c r="P338" s="38">
        <v>4061</v>
      </c>
      <c r="R338" s="34">
        <v>8.9999999999999998E-4</v>
      </c>
    </row>
    <row r="339" spans="1:18" ht="15" customHeight="1" x14ac:dyDescent="0.25">
      <c r="A339" s="17" t="s">
        <v>291</v>
      </c>
      <c r="C339" s="25" t="s">
        <v>40</v>
      </c>
      <c r="E339" s="31" t="s">
        <v>14</v>
      </c>
      <c r="F339" s="35">
        <v>5.2499999999999998E-2</v>
      </c>
      <c r="H339" s="36">
        <v>0.1101</v>
      </c>
      <c r="J339" s="37">
        <v>46631</v>
      </c>
      <c r="K339" s="25"/>
      <c r="L339" s="38">
        <v>4125</v>
      </c>
      <c r="N339" s="38">
        <v>4096</v>
      </c>
      <c r="P339" s="38">
        <v>4104</v>
      </c>
      <c r="R339" s="34">
        <v>8.9999999999999998E-4</v>
      </c>
    </row>
    <row r="340" spans="1:18" ht="15" customHeight="1" x14ac:dyDescent="0.25">
      <c r="A340" s="17" t="s">
        <v>291</v>
      </c>
      <c r="C340" s="25" t="s">
        <v>41</v>
      </c>
      <c r="E340" s="31" t="s">
        <v>42</v>
      </c>
      <c r="F340" s="35">
        <v>4.2500000000000003E-2</v>
      </c>
      <c r="H340" s="36">
        <v>0.125</v>
      </c>
      <c r="J340" s="37">
        <v>46631</v>
      </c>
      <c r="K340" s="25"/>
      <c r="L340" s="38">
        <v>186</v>
      </c>
      <c r="N340" s="38">
        <v>184</v>
      </c>
      <c r="P340" s="38">
        <v>183</v>
      </c>
      <c r="R340" s="34">
        <v>0</v>
      </c>
    </row>
    <row r="341" spans="1:18" ht="15" customHeight="1" x14ac:dyDescent="0.25">
      <c r="A341" s="17" t="s">
        <v>291</v>
      </c>
      <c r="C341" s="25" t="s">
        <v>40</v>
      </c>
      <c r="E341" s="31" t="s">
        <v>17</v>
      </c>
      <c r="F341" s="35">
        <v>5.2499999999999998E-2</v>
      </c>
      <c r="H341" s="36">
        <v>0.10830000000000001</v>
      </c>
      <c r="J341" s="37">
        <v>46631</v>
      </c>
      <c r="K341" s="25"/>
      <c r="L341" s="38">
        <v>932</v>
      </c>
      <c r="N341" s="38">
        <v>929</v>
      </c>
      <c r="P341" s="38">
        <v>928</v>
      </c>
      <c r="R341" s="34">
        <v>2.0000000000000001E-4</v>
      </c>
    </row>
    <row r="342" spans="1:18" ht="15" customHeight="1" x14ac:dyDescent="0.25">
      <c r="A342" s="17" t="s">
        <v>292</v>
      </c>
      <c r="C342" s="25" t="s">
        <v>37</v>
      </c>
      <c r="E342" s="31" t="s">
        <v>17</v>
      </c>
      <c r="F342" s="35">
        <v>0.05</v>
      </c>
      <c r="H342" s="36">
        <v>0.10460000000000001</v>
      </c>
      <c r="J342" s="37">
        <v>46654</v>
      </c>
      <c r="K342" s="25"/>
      <c r="L342" s="38">
        <v>48213</v>
      </c>
      <c r="N342" s="38">
        <v>47570</v>
      </c>
      <c r="P342" s="38">
        <v>47538</v>
      </c>
      <c r="R342" s="34">
        <v>1.09E-2</v>
      </c>
    </row>
    <row r="343" spans="1:18" ht="15" customHeight="1" x14ac:dyDescent="0.25">
      <c r="A343" s="17" t="s">
        <v>292</v>
      </c>
      <c r="C343" s="25" t="s">
        <v>37</v>
      </c>
      <c r="E343" s="31" t="s">
        <v>42</v>
      </c>
      <c r="F343" s="35">
        <v>0.04</v>
      </c>
      <c r="H343" s="36">
        <v>0.12</v>
      </c>
      <c r="J343" s="37">
        <v>46470</v>
      </c>
      <c r="K343" s="25"/>
      <c r="L343" s="38">
        <v>160</v>
      </c>
      <c r="N343" s="38">
        <v>79</v>
      </c>
      <c r="P343" s="38">
        <v>85</v>
      </c>
      <c r="R343" s="34">
        <v>0</v>
      </c>
    </row>
    <row r="344" spans="1:18" ht="15" customHeight="1" x14ac:dyDescent="0.25">
      <c r="A344" s="17" t="s">
        <v>293</v>
      </c>
      <c r="C344" s="25" t="s">
        <v>16</v>
      </c>
      <c r="E344" s="31" t="s">
        <v>14</v>
      </c>
      <c r="F344" s="35">
        <v>5.5E-2</v>
      </c>
      <c r="H344" s="36">
        <v>0.10550000000000001</v>
      </c>
      <c r="J344" s="37">
        <v>46577</v>
      </c>
      <c r="K344" s="25"/>
      <c r="L344" s="38">
        <v>39086</v>
      </c>
      <c r="N344" s="39">
        <v>38562</v>
      </c>
      <c r="P344" s="39">
        <v>35177</v>
      </c>
      <c r="R344" s="40">
        <v>8.0999999999999996E-3</v>
      </c>
    </row>
    <row r="345" spans="1:18" ht="15" customHeight="1" x14ac:dyDescent="0.25">
      <c r="F345" s="31"/>
      <c r="H345" s="32"/>
      <c r="J345" s="33"/>
      <c r="N345" s="43">
        <f>SUM(N331:N344)</f>
        <v>362114</v>
      </c>
      <c r="O345" s="44"/>
      <c r="P345" s="43">
        <f>SUM(P331:P344)</f>
        <v>358127</v>
      </c>
      <c r="R345" s="40">
        <f>SUM(R331:R344)</f>
        <v>8.2100000000000006E-2</v>
      </c>
    </row>
    <row r="346" spans="1:18" x14ac:dyDescent="0.25">
      <c r="A346" s="12" t="s">
        <v>294</v>
      </c>
      <c r="F346" s="31"/>
      <c r="H346" s="32"/>
      <c r="J346" s="33"/>
      <c r="N346" s="43">
        <f>SUM(N235,N239,N241,N269,N273,N321,N323,N325,N329,N345,N231,N229,N227,N222,N206,N204,N178,N163,N122,N117,N113,N108,N102,N97,N95,N91,N87,N78,N62,N58,N54,N38,N30,N14)</f>
        <v>9236115</v>
      </c>
      <c r="O346" s="44"/>
      <c r="P346" s="43">
        <f>SUM(P235,P239,P241,P269,P273,P321,P323,P325,P329,P345,P231,P229,P227,P222,P206,P204,P178,P163,P122,P117,P113,P108,P102,P97,P95,P91,P87,P78,P62,P58,P54,P38,P30,P14)</f>
        <v>9138278</v>
      </c>
      <c r="R346" s="40">
        <f>SUM(R235,R239,R241,R269,R273,R321,R323,R325,R329,R345,R231,R229,R227,R222,R206,R204,R178,R163,R122,R117,R113,R108,R102,R97,R95,R91,R87,R78,R62,R58,R54,R38,R30,R14)</f>
        <v>2.0994999999999999</v>
      </c>
    </row>
    <row r="347" spans="1:18" x14ac:dyDescent="0.25">
      <c r="A347" s="45" t="s">
        <v>295</v>
      </c>
      <c r="E347" s="25"/>
      <c r="F347" s="25"/>
      <c r="H347" s="25"/>
      <c r="J347" s="33"/>
      <c r="L347" s="25"/>
      <c r="N347" s="46"/>
      <c r="P347" s="46"/>
      <c r="R347" s="47"/>
    </row>
    <row r="348" spans="1:18" x14ac:dyDescent="0.25">
      <c r="A348" s="12" t="s">
        <v>116</v>
      </c>
      <c r="F348" s="25"/>
      <c r="H348" s="25"/>
      <c r="J348" s="37"/>
    </row>
    <row r="349" spans="1:18" x14ac:dyDescent="0.25">
      <c r="A349" s="17" t="s">
        <v>124</v>
      </c>
      <c r="C349" s="25" t="s">
        <v>80</v>
      </c>
      <c r="E349" s="25"/>
      <c r="F349" s="48">
        <v>8.7500000000000008E-2</v>
      </c>
      <c r="H349" s="48">
        <v>8.7500000000000008E-2</v>
      </c>
      <c r="J349" s="37">
        <v>47223</v>
      </c>
      <c r="K349" s="49" t="s">
        <v>120</v>
      </c>
      <c r="L349" s="38">
        <v>10533</v>
      </c>
      <c r="N349" s="38">
        <v>8346</v>
      </c>
      <c r="P349" s="38">
        <v>7005</v>
      </c>
      <c r="R349" s="34">
        <v>1.6000000000000001E-3</v>
      </c>
    </row>
    <row r="350" spans="1:18" x14ac:dyDescent="0.25">
      <c r="A350" s="17" t="s">
        <v>131</v>
      </c>
      <c r="C350" s="25" t="s">
        <v>16</v>
      </c>
      <c r="E350" s="25" t="s">
        <v>17</v>
      </c>
      <c r="F350" s="48">
        <v>8.7500000000000008E-2</v>
      </c>
      <c r="H350" s="48">
        <v>0.14030000000000001</v>
      </c>
      <c r="J350" s="37">
        <v>46675</v>
      </c>
      <c r="K350" s="49"/>
      <c r="L350" s="38">
        <v>5183</v>
      </c>
      <c r="N350" s="39">
        <v>5114</v>
      </c>
      <c r="P350" s="39">
        <v>5131</v>
      </c>
      <c r="R350" s="40">
        <v>1.1999999999999999E-3</v>
      </c>
    </row>
    <row r="351" spans="1:18" x14ac:dyDescent="0.25">
      <c r="F351" s="25"/>
      <c r="H351" s="25"/>
      <c r="J351" s="37"/>
      <c r="N351" s="51">
        <f>SUM(N349:N350)</f>
        <v>13460</v>
      </c>
      <c r="O351" s="44"/>
      <c r="P351" s="51">
        <f>SUM(P349:P350)</f>
        <v>12136</v>
      </c>
      <c r="R351" s="34">
        <f>SUM(R349:R350)</f>
        <v>2.8E-3</v>
      </c>
    </row>
    <row r="352" spans="1:18" x14ac:dyDescent="0.25">
      <c r="A352" s="12" t="s">
        <v>296</v>
      </c>
      <c r="F352" s="25"/>
      <c r="H352" s="25"/>
      <c r="J352" s="37"/>
    </row>
    <row r="353" spans="1:18" x14ac:dyDescent="0.25">
      <c r="A353" s="17" t="s">
        <v>297</v>
      </c>
      <c r="C353" s="25" t="s">
        <v>133</v>
      </c>
      <c r="E353" s="25" t="s">
        <v>14</v>
      </c>
      <c r="F353" s="48">
        <v>7.0000000000000007E-2</v>
      </c>
      <c r="H353" s="48">
        <v>0.12509999999999999</v>
      </c>
      <c r="J353" s="37">
        <v>47423</v>
      </c>
      <c r="K353" s="49"/>
      <c r="L353" s="38">
        <v>9619</v>
      </c>
      <c r="N353" s="38">
        <v>9541</v>
      </c>
      <c r="P353" s="38">
        <v>8753</v>
      </c>
      <c r="R353" s="34">
        <v>2E-3</v>
      </c>
    </row>
    <row r="354" spans="1:18" x14ac:dyDescent="0.25">
      <c r="A354" s="12" t="s">
        <v>180</v>
      </c>
      <c r="F354" s="25"/>
      <c r="H354" s="25"/>
      <c r="J354" s="37"/>
    </row>
    <row r="355" spans="1:18" x14ac:dyDescent="0.25">
      <c r="A355" s="17" t="s">
        <v>185</v>
      </c>
      <c r="C355" s="25" t="s">
        <v>20</v>
      </c>
      <c r="E355" s="25" t="s">
        <v>14</v>
      </c>
      <c r="F355" s="48">
        <v>0.105</v>
      </c>
      <c r="H355" s="48">
        <v>0.15990000000000001</v>
      </c>
      <c r="I355" s="25" t="s">
        <v>298</v>
      </c>
      <c r="J355" s="37">
        <v>48907</v>
      </c>
      <c r="K355" s="49"/>
      <c r="L355" s="38">
        <v>11195</v>
      </c>
      <c r="N355" s="38">
        <v>10956</v>
      </c>
      <c r="P355" s="38">
        <v>11195</v>
      </c>
      <c r="R355" s="34">
        <v>2.5999999999999999E-3</v>
      </c>
    </row>
    <row r="356" spans="1:18" x14ac:dyDescent="0.25">
      <c r="A356" s="12" t="s">
        <v>215</v>
      </c>
      <c r="F356" s="25"/>
      <c r="H356" s="25"/>
      <c r="J356" s="37"/>
    </row>
    <row r="357" spans="1:18" x14ac:dyDescent="0.25">
      <c r="A357" s="17" t="s">
        <v>231</v>
      </c>
      <c r="C357" s="25" t="s">
        <v>193</v>
      </c>
      <c r="E357" s="25" t="s">
        <v>14</v>
      </c>
      <c r="F357" s="48">
        <v>6.7500000000000004E-2</v>
      </c>
      <c r="H357" s="48">
        <v>0.12140000000000001</v>
      </c>
      <c r="J357" s="37">
        <v>47651</v>
      </c>
      <c r="K357" s="49"/>
      <c r="L357" s="38">
        <v>4920</v>
      </c>
      <c r="N357" s="42">
        <v>4791</v>
      </c>
      <c r="P357" s="38">
        <v>4896</v>
      </c>
      <c r="R357" s="34">
        <v>1.1000000000000001E-3</v>
      </c>
    </row>
    <row r="358" spans="1:18" x14ac:dyDescent="0.25">
      <c r="A358" s="12" t="s">
        <v>239</v>
      </c>
      <c r="F358" s="25"/>
      <c r="H358" s="25"/>
      <c r="J358" s="37"/>
    </row>
    <row r="359" spans="1:18" x14ac:dyDescent="0.25">
      <c r="A359" s="17" t="s">
        <v>261</v>
      </c>
      <c r="C359" s="25" t="s">
        <v>64</v>
      </c>
      <c r="E359" s="25" t="s">
        <v>14</v>
      </c>
      <c r="F359" s="48">
        <v>6.5000000000000002E-2</v>
      </c>
      <c r="H359" s="48">
        <v>0.11890000000000001</v>
      </c>
      <c r="J359" s="37">
        <v>47329</v>
      </c>
      <c r="K359" s="49"/>
      <c r="L359" s="38">
        <v>3550</v>
      </c>
      <c r="N359" s="39">
        <v>3512</v>
      </c>
      <c r="P359" s="39">
        <v>3106</v>
      </c>
      <c r="R359" s="40">
        <v>6.9999999999999999E-4</v>
      </c>
    </row>
    <row r="360" spans="1:18" x14ac:dyDescent="0.25">
      <c r="A360" s="12" t="s">
        <v>299</v>
      </c>
      <c r="F360" s="25"/>
      <c r="H360" s="25"/>
      <c r="J360" s="33"/>
      <c r="N360" s="43">
        <f>SUM(N351,N353,N355,N357,N359)</f>
        <v>42260</v>
      </c>
      <c r="O360" s="44"/>
      <c r="P360" s="43">
        <f>SUM(P351,P353,P355,P357,P359)</f>
        <v>40086</v>
      </c>
      <c r="R360" s="40">
        <f>SUM(R351,R353,R355,R357,R359)</f>
        <v>9.1999999999999998E-3</v>
      </c>
    </row>
    <row r="361" spans="1:18" ht="12.5" x14ac:dyDescent="0.25">
      <c r="A361" s="45" t="s">
        <v>300</v>
      </c>
      <c r="B361"/>
      <c r="C361"/>
      <c r="D361"/>
      <c r="E361" s="25"/>
      <c r="F361" s="25"/>
      <c r="G361"/>
      <c r="H361" s="25"/>
      <c r="I361"/>
      <c r="J361" s="25"/>
      <c r="K361"/>
      <c r="L361" s="25"/>
      <c r="M361"/>
      <c r="N361" s="46"/>
      <c r="O361"/>
      <c r="P361" s="46"/>
      <c r="Q361"/>
      <c r="R361" s="47"/>
    </row>
    <row r="362" spans="1:18" ht="12.5" x14ac:dyDescent="0.25">
      <c r="A362" s="45" t="s">
        <v>11</v>
      </c>
      <c r="B362"/>
      <c r="C362"/>
      <c r="D362"/>
      <c r="E362"/>
      <c r="F362" s="25"/>
      <c r="G362"/>
      <c r="H362" s="25"/>
      <c r="I362"/>
      <c r="J362" s="25"/>
      <c r="K362"/>
      <c r="L362"/>
      <c r="M362"/>
      <c r="N362"/>
      <c r="O362"/>
      <c r="P362"/>
      <c r="Q362"/>
      <c r="R362" s="50"/>
    </row>
    <row r="363" spans="1:18" ht="12.5" x14ac:dyDescent="0.25">
      <c r="A363" s="25" t="s">
        <v>301</v>
      </c>
      <c r="B363"/>
      <c r="C363" s="25" t="s">
        <v>302</v>
      </c>
      <c r="D363"/>
      <c r="E363"/>
      <c r="F363"/>
      <c r="G363"/>
      <c r="H363"/>
      <c r="I363"/>
      <c r="J363"/>
      <c r="K363"/>
      <c r="L363" s="38">
        <v>4767</v>
      </c>
      <c r="M363"/>
      <c r="N363" s="51">
        <v>4767</v>
      </c>
      <c r="O363" s="52"/>
      <c r="P363" s="51">
        <v>5973</v>
      </c>
      <c r="Q363"/>
      <c r="R363" s="34">
        <v>1.4E-3</v>
      </c>
    </row>
    <row r="364" spans="1:18" ht="12.5" x14ac:dyDescent="0.25">
      <c r="A364" s="45" t="s">
        <v>26</v>
      </c>
      <c r="B364"/>
      <c r="C364"/>
      <c r="D364"/>
      <c r="E364"/>
      <c r="F364"/>
      <c r="G364"/>
      <c r="H364"/>
      <c r="I364"/>
      <c r="J364" s="25"/>
      <c r="K364"/>
      <c r="L364"/>
      <c r="M364"/>
      <c r="N364" s="52"/>
      <c r="O364" s="52"/>
      <c r="P364" s="52"/>
      <c r="Q364"/>
      <c r="R364" s="50"/>
    </row>
    <row r="365" spans="1:18" ht="12.5" x14ac:dyDescent="0.25">
      <c r="A365" s="25" t="s">
        <v>303</v>
      </c>
      <c r="B365"/>
      <c r="C365" s="25" t="s">
        <v>302</v>
      </c>
      <c r="D365"/>
      <c r="E365"/>
      <c r="F365"/>
      <c r="G365"/>
      <c r="H365"/>
      <c r="I365"/>
      <c r="J365"/>
      <c r="K365"/>
      <c r="L365" s="38">
        <v>902</v>
      </c>
      <c r="M365"/>
      <c r="N365" s="51">
        <v>902</v>
      </c>
      <c r="O365" s="52"/>
      <c r="P365" s="51">
        <v>658</v>
      </c>
      <c r="Q365"/>
      <c r="R365" s="34">
        <v>2.0000000000000001E-4</v>
      </c>
    </row>
    <row r="366" spans="1:18" ht="12.5" x14ac:dyDescent="0.25">
      <c r="A366" s="25" t="s">
        <v>304</v>
      </c>
      <c r="B366"/>
      <c r="C366" s="25" t="s">
        <v>302</v>
      </c>
      <c r="D366"/>
      <c r="E366"/>
      <c r="F366"/>
      <c r="G366"/>
      <c r="H366"/>
      <c r="I366"/>
      <c r="J366"/>
      <c r="K366"/>
      <c r="L366" s="38">
        <v>5486923</v>
      </c>
      <c r="M366"/>
      <c r="N366" s="43">
        <v>5487</v>
      </c>
      <c r="O366" s="52"/>
      <c r="P366" s="43">
        <v>11577</v>
      </c>
      <c r="Q366"/>
      <c r="R366" s="40">
        <v>2.7000000000000001E-3</v>
      </c>
    </row>
    <row r="367" spans="1:18" ht="12.5" x14ac:dyDescent="0.25">
      <c r="A367"/>
      <c r="B367"/>
      <c r="C367"/>
      <c r="D367"/>
      <c r="E367"/>
      <c r="F367"/>
      <c r="G367"/>
      <c r="H367"/>
      <c r="I367"/>
      <c r="J367" s="25"/>
      <c r="K367"/>
      <c r="L367"/>
      <c r="M367"/>
      <c r="N367" s="51">
        <f>SUM(N365:N366)</f>
        <v>6389</v>
      </c>
      <c r="O367" s="52"/>
      <c r="P367" s="51">
        <f>SUM(P365:P366)</f>
        <v>12235</v>
      </c>
      <c r="Q367"/>
      <c r="R367" s="34">
        <f>SUM(R365:R366)</f>
        <v>2.9000000000000002E-3</v>
      </c>
    </row>
    <row r="368" spans="1:18" ht="12.5" x14ac:dyDescent="0.25">
      <c r="A368" s="45" t="s">
        <v>68</v>
      </c>
      <c r="B368"/>
      <c r="C368"/>
      <c r="D368"/>
      <c r="E368"/>
      <c r="F368"/>
      <c r="G368"/>
      <c r="H368"/>
      <c r="I368"/>
      <c r="J368" s="25"/>
      <c r="K368"/>
      <c r="L368"/>
      <c r="M368"/>
      <c r="N368" s="52"/>
      <c r="O368" s="52"/>
      <c r="P368" s="52"/>
      <c r="Q368"/>
      <c r="R368" s="50"/>
    </row>
    <row r="369" spans="1:18" ht="12.5" x14ac:dyDescent="0.25">
      <c r="A369" s="25" t="s">
        <v>305</v>
      </c>
      <c r="B369"/>
      <c r="C369" s="25" t="s">
        <v>302</v>
      </c>
      <c r="D369"/>
      <c r="E369"/>
      <c r="F369"/>
      <c r="G369"/>
      <c r="H369"/>
      <c r="I369"/>
      <c r="J369"/>
      <c r="K369"/>
      <c r="L369" s="38">
        <v>702305</v>
      </c>
      <c r="M369"/>
      <c r="N369" s="51">
        <v>702</v>
      </c>
      <c r="O369" s="52"/>
      <c r="P369" s="51">
        <v>632</v>
      </c>
      <c r="Q369"/>
      <c r="R369" s="34">
        <v>1E-4</v>
      </c>
    </row>
    <row r="370" spans="1:18" ht="12.5" x14ac:dyDescent="0.25">
      <c r="A370" s="25" t="s">
        <v>306</v>
      </c>
      <c r="B370"/>
      <c r="C370" s="25" t="s">
        <v>302</v>
      </c>
      <c r="D370"/>
      <c r="E370"/>
      <c r="F370"/>
      <c r="G370"/>
      <c r="H370"/>
      <c r="I370"/>
      <c r="J370"/>
      <c r="K370"/>
      <c r="L370" s="38">
        <v>6292</v>
      </c>
      <c r="M370"/>
      <c r="N370" s="43">
        <v>3350</v>
      </c>
      <c r="O370" s="52"/>
      <c r="P370" s="43">
        <v>15024</v>
      </c>
      <c r="Q370"/>
      <c r="R370" s="40">
        <v>3.5000000000000001E-3</v>
      </c>
    </row>
    <row r="371" spans="1:18" ht="12.5" x14ac:dyDescent="0.25">
      <c r="A371"/>
      <c r="B371"/>
      <c r="C371"/>
      <c r="D371"/>
      <c r="E371"/>
      <c r="F371"/>
      <c r="G371"/>
      <c r="H371"/>
      <c r="I371"/>
      <c r="J371" s="25"/>
      <c r="K371"/>
      <c r="L371"/>
      <c r="M371"/>
      <c r="N371" s="51">
        <f>SUM(N369:N370)</f>
        <v>4052</v>
      </c>
      <c r="O371" s="52"/>
      <c r="P371" s="51">
        <f>SUM(P369:P370)</f>
        <v>15656</v>
      </c>
      <c r="Q371"/>
      <c r="R371" s="34">
        <f>SUM(R369:R370)</f>
        <v>3.5999999999999999E-3</v>
      </c>
    </row>
    <row r="372" spans="1:18" ht="12.5" x14ac:dyDescent="0.25">
      <c r="A372" s="45" t="s">
        <v>78</v>
      </c>
      <c r="B372"/>
      <c r="C372"/>
      <c r="D372"/>
      <c r="E372"/>
      <c r="F372"/>
      <c r="G372"/>
      <c r="H372"/>
      <c r="I372"/>
      <c r="J372" s="25"/>
      <c r="K372"/>
      <c r="L372"/>
      <c r="M372"/>
      <c r="N372" s="52"/>
      <c r="O372" s="52"/>
      <c r="P372" s="52"/>
      <c r="Q372"/>
      <c r="R372" s="50"/>
    </row>
    <row r="373" spans="1:18" ht="12.5" x14ac:dyDescent="0.25">
      <c r="A373" s="25" t="s">
        <v>307</v>
      </c>
      <c r="B373"/>
      <c r="C373" s="25" t="s">
        <v>302</v>
      </c>
      <c r="D373"/>
      <c r="E373"/>
      <c r="F373"/>
      <c r="G373"/>
      <c r="H373" s="53">
        <v>0.115</v>
      </c>
      <c r="I373"/>
      <c r="J373"/>
      <c r="K373"/>
      <c r="L373" s="38">
        <v>12511857</v>
      </c>
      <c r="M373"/>
      <c r="N373" s="51">
        <v>12315</v>
      </c>
      <c r="O373" s="52"/>
      <c r="P373" s="51">
        <v>15235</v>
      </c>
      <c r="Q373"/>
      <c r="R373" s="34">
        <v>3.5000000000000001E-3</v>
      </c>
    </row>
    <row r="374" spans="1:18" ht="12.5" x14ac:dyDescent="0.25">
      <c r="A374" s="25" t="s">
        <v>308</v>
      </c>
      <c r="B374"/>
      <c r="C374" s="25" t="s">
        <v>302</v>
      </c>
      <c r="D374"/>
      <c r="E374"/>
      <c r="F374"/>
      <c r="G374"/>
      <c r="H374"/>
      <c r="I374"/>
      <c r="J374"/>
      <c r="K374"/>
      <c r="L374" s="38">
        <v>213</v>
      </c>
      <c r="M374"/>
      <c r="N374" s="43">
        <v>213</v>
      </c>
      <c r="O374" s="52"/>
      <c r="P374" s="43">
        <v>134</v>
      </c>
      <c r="Q374"/>
      <c r="R374" s="40">
        <v>0</v>
      </c>
    </row>
    <row r="375" spans="1:18" ht="12.5" x14ac:dyDescent="0.25">
      <c r="A375"/>
      <c r="B375"/>
      <c r="C375"/>
      <c r="D375"/>
      <c r="E375"/>
      <c r="F375" s="25"/>
      <c r="G375"/>
      <c r="H375" s="25"/>
      <c r="I375"/>
      <c r="J375" s="25"/>
      <c r="K375"/>
      <c r="L375"/>
      <c r="M375"/>
      <c r="N375" s="51">
        <f>SUM(N373:N374)</f>
        <v>12528</v>
      </c>
      <c r="O375" s="52"/>
      <c r="P375" s="51">
        <f>SUM(P373:P374)</f>
        <v>15369</v>
      </c>
      <c r="Q375"/>
      <c r="R375" s="34">
        <f>SUM(R373:R374)</f>
        <v>3.5000000000000001E-3</v>
      </c>
    </row>
    <row r="376" spans="1:18" ht="12.5" x14ac:dyDescent="0.25">
      <c r="A376" s="45" t="s">
        <v>93</v>
      </c>
      <c r="B376"/>
      <c r="C376"/>
      <c r="D376"/>
      <c r="E376"/>
      <c r="F376" s="25"/>
      <c r="G376"/>
      <c r="H376" s="25"/>
      <c r="I376"/>
      <c r="J376" s="25"/>
      <c r="K376"/>
      <c r="L376"/>
      <c r="M376"/>
      <c r="N376" s="52"/>
      <c r="O376" s="52"/>
      <c r="P376" s="52"/>
      <c r="Q376"/>
      <c r="R376" s="50"/>
    </row>
    <row r="377" spans="1:18" ht="12.5" x14ac:dyDescent="0.25">
      <c r="A377" s="25" t="s">
        <v>309</v>
      </c>
      <c r="B377"/>
      <c r="C377" s="25" t="s">
        <v>302</v>
      </c>
      <c r="D377"/>
      <c r="E377"/>
      <c r="F377"/>
      <c r="G377"/>
      <c r="H377"/>
      <c r="I377"/>
      <c r="J377"/>
      <c r="K377"/>
      <c r="L377" s="38">
        <v>6930</v>
      </c>
      <c r="M377"/>
      <c r="N377" s="51">
        <v>5877</v>
      </c>
      <c r="O377" s="52"/>
      <c r="P377" s="51">
        <v>7049</v>
      </c>
      <c r="Q377"/>
      <c r="R377" s="34">
        <v>1.6000000000000001E-3</v>
      </c>
    </row>
    <row r="378" spans="1:18" ht="12.5" x14ac:dyDescent="0.25">
      <c r="A378" s="25" t="s">
        <v>310</v>
      </c>
      <c r="B378"/>
      <c r="C378" s="25" t="s">
        <v>302</v>
      </c>
      <c r="D378"/>
      <c r="E378"/>
      <c r="F378"/>
      <c r="G378"/>
      <c r="H378"/>
      <c r="I378"/>
      <c r="J378"/>
      <c r="K378"/>
      <c r="L378" s="38">
        <v>369255</v>
      </c>
      <c r="M378"/>
      <c r="N378" s="51">
        <v>1053</v>
      </c>
      <c r="O378" s="52"/>
      <c r="P378" s="51">
        <v>2027</v>
      </c>
      <c r="Q378"/>
      <c r="R378" s="34">
        <v>5.0000000000000001E-4</v>
      </c>
    </row>
    <row r="379" spans="1:18" ht="12.5" x14ac:dyDescent="0.25">
      <c r="A379" s="25" t="s">
        <v>311</v>
      </c>
      <c r="B379"/>
      <c r="C379" s="25" t="s">
        <v>302</v>
      </c>
      <c r="D379"/>
      <c r="E379"/>
      <c r="F379"/>
      <c r="G379"/>
      <c r="H379"/>
      <c r="I379"/>
      <c r="J379"/>
      <c r="K379"/>
      <c r="L379" s="38">
        <v>1489</v>
      </c>
      <c r="M379"/>
      <c r="N379" s="51">
        <v>1263</v>
      </c>
      <c r="O379" s="52"/>
      <c r="P379" s="51">
        <v>1515</v>
      </c>
      <c r="Q379"/>
      <c r="R379" s="34">
        <v>2.9999999999999997E-4</v>
      </c>
    </row>
    <row r="380" spans="1:18" ht="12.5" x14ac:dyDescent="0.25">
      <c r="A380" s="25" t="s">
        <v>312</v>
      </c>
      <c r="B380"/>
      <c r="C380" s="25" t="s">
        <v>302</v>
      </c>
      <c r="D380"/>
      <c r="E380"/>
      <c r="F380"/>
      <c r="G380"/>
      <c r="H380"/>
      <c r="I380"/>
      <c r="J380"/>
      <c r="K380"/>
      <c r="L380" s="38">
        <v>79358</v>
      </c>
      <c r="M380"/>
      <c r="N380" s="43">
        <v>226</v>
      </c>
      <c r="O380" s="52"/>
      <c r="P380" s="43">
        <v>436</v>
      </c>
      <c r="Q380"/>
      <c r="R380" s="40">
        <v>1E-4</v>
      </c>
    </row>
    <row r="381" spans="1:18" ht="12.5" x14ac:dyDescent="0.25">
      <c r="A381"/>
      <c r="B381"/>
      <c r="C381"/>
      <c r="D381"/>
      <c r="E381"/>
      <c r="F381"/>
      <c r="G381"/>
      <c r="H381"/>
      <c r="I381"/>
      <c r="J381" s="25"/>
      <c r="K381"/>
      <c r="L381"/>
      <c r="M381"/>
      <c r="N381" s="51">
        <f>SUM(N377:N380)</f>
        <v>8419</v>
      </c>
      <c r="O381" s="52"/>
      <c r="P381" s="51">
        <f>SUM(P377:P380)</f>
        <v>11027</v>
      </c>
      <c r="Q381"/>
      <c r="R381" s="34">
        <f>SUM(R377:R380)</f>
        <v>2.5000000000000001E-3</v>
      </c>
    </row>
    <row r="382" spans="1:18" ht="12.5" x14ac:dyDescent="0.25">
      <c r="A382" s="45" t="s">
        <v>113</v>
      </c>
      <c r="B382"/>
      <c r="C382"/>
      <c r="D382"/>
      <c r="E382"/>
      <c r="F382"/>
      <c r="G382"/>
      <c r="H382"/>
      <c r="I382"/>
      <c r="J382" s="25"/>
      <c r="K382"/>
      <c r="L382"/>
      <c r="M382"/>
      <c r="N382" s="52"/>
      <c r="O382" s="52"/>
      <c r="P382" s="52"/>
      <c r="Q382"/>
      <c r="R382" s="50"/>
    </row>
    <row r="383" spans="1:18" ht="12.5" x14ac:dyDescent="0.25">
      <c r="A383" s="25" t="s">
        <v>313</v>
      </c>
      <c r="B383"/>
      <c r="C383" s="25" t="s">
        <v>302</v>
      </c>
      <c r="D383"/>
      <c r="E383"/>
      <c r="F383"/>
      <c r="G383"/>
      <c r="H383"/>
      <c r="I383"/>
      <c r="J383"/>
      <c r="K383"/>
      <c r="L383" s="38">
        <v>539</v>
      </c>
      <c r="M383"/>
      <c r="N383" s="51">
        <v>539</v>
      </c>
      <c r="O383" s="52"/>
      <c r="P383" s="51">
        <v>324</v>
      </c>
      <c r="Q383"/>
      <c r="R383" s="34">
        <v>1E-4</v>
      </c>
    </row>
    <row r="384" spans="1:18" ht="12.5" x14ac:dyDescent="0.25">
      <c r="A384" s="45" t="s">
        <v>116</v>
      </c>
      <c r="B384"/>
      <c r="C384"/>
      <c r="D384"/>
      <c r="E384"/>
      <c r="F384"/>
      <c r="G384"/>
      <c r="H384"/>
      <c r="I384"/>
      <c r="J384" s="25"/>
      <c r="K384"/>
      <c r="L384"/>
      <c r="M384"/>
      <c r="N384" s="52"/>
      <c r="O384" s="52"/>
      <c r="P384" s="52"/>
      <c r="Q384"/>
      <c r="R384" s="50"/>
    </row>
    <row r="385" spans="1:18" ht="12.5" x14ac:dyDescent="0.25">
      <c r="A385" s="25" t="s">
        <v>314</v>
      </c>
      <c r="B385"/>
      <c r="C385" s="25" t="s">
        <v>302</v>
      </c>
      <c r="D385"/>
      <c r="E385"/>
      <c r="F385"/>
      <c r="G385"/>
      <c r="H385"/>
      <c r="I385"/>
      <c r="J385"/>
      <c r="K385"/>
      <c r="L385" s="38">
        <v>625944</v>
      </c>
      <c r="M385"/>
      <c r="N385" s="51">
        <v>607</v>
      </c>
      <c r="O385" s="52"/>
      <c r="P385" s="51">
        <v>664</v>
      </c>
      <c r="Q385"/>
      <c r="R385" s="34">
        <v>2.0000000000000001E-4</v>
      </c>
    </row>
    <row r="386" spans="1:18" ht="12.5" x14ac:dyDescent="0.25">
      <c r="A386" s="25" t="s">
        <v>315</v>
      </c>
      <c r="B386"/>
      <c r="C386" s="25" t="s">
        <v>302</v>
      </c>
      <c r="D386"/>
      <c r="E386"/>
      <c r="F386"/>
      <c r="G386"/>
      <c r="H386"/>
      <c r="I386"/>
      <c r="J386"/>
      <c r="K386"/>
      <c r="L386" s="38">
        <v>2201</v>
      </c>
      <c r="M386"/>
      <c r="N386" s="51">
        <v>392</v>
      </c>
      <c r="O386" s="52"/>
      <c r="P386" s="51">
        <v>361</v>
      </c>
      <c r="Q386"/>
      <c r="R386" s="34">
        <v>1E-4</v>
      </c>
    </row>
    <row r="387" spans="1:18" ht="12.5" x14ac:dyDescent="0.25">
      <c r="A387" s="25" t="s">
        <v>316</v>
      </c>
      <c r="B387"/>
      <c r="C387" s="25" t="s">
        <v>302</v>
      </c>
      <c r="D387"/>
      <c r="E387"/>
      <c r="F387"/>
      <c r="G387"/>
      <c r="H387"/>
      <c r="I387"/>
      <c r="J387"/>
      <c r="K387"/>
      <c r="L387" s="38">
        <v>1185</v>
      </c>
      <c r="M387"/>
      <c r="N387" s="43">
        <v>211</v>
      </c>
      <c r="O387" s="52"/>
      <c r="P387" s="43">
        <v>194</v>
      </c>
      <c r="Q387"/>
      <c r="R387" s="40">
        <v>0</v>
      </c>
    </row>
    <row r="388" spans="1:18" ht="12.5" x14ac:dyDescent="0.25">
      <c r="A388"/>
      <c r="B388"/>
      <c r="C388"/>
      <c r="D388"/>
      <c r="E388"/>
      <c r="F388"/>
      <c r="G388"/>
      <c r="H388"/>
      <c r="I388"/>
      <c r="J388" s="25"/>
      <c r="K388"/>
      <c r="L388"/>
      <c r="M388"/>
      <c r="N388" s="51">
        <f>SUM(N385:N387)</f>
        <v>1210</v>
      </c>
      <c r="O388" s="52"/>
      <c r="P388" s="51">
        <f>SUM(P385:P387)</f>
        <v>1219</v>
      </c>
      <c r="Q388"/>
      <c r="R388" s="34">
        <f>SUM(R385:R387)</f>
        <v>3.0000000000000003E-4</v>
      </c>
    </row>
    <row r="389" spans="1:18" ht="12.5" x14ac:dyDescent="0.25">
      <c r="A389" s="45" t="s">
        <v>150</v>
      </c>
      <c r="B389"/>
      <c r="C389"/>
      <c r="D389"/>
      <c r="E389"/>
      <c r="F389"/>
      <c r="G389"/>
      <c r="H389"/>
      <c r="I389"/>
      <c r="J389" s="25"/>
      <c r="K389"/>
      <c r="L389"/>
      <c r="M389"/>
      <c r="N389" s="52"/>
      <c r="O389" s="52"/>
      <c r="P389" s="52"/>
      <c r="Q389"/>
      <c r="R389" s="50"/>
    </row>
    <row r="390" spans="1:18" ht="12.5" x14ac:dyDescent="0.25">
      <c r="A390" s="25" t="s">
        <v>317</v>
      </c>
      <c r="B390"/>
      <c r="C390" s="25" t="s">
        <v>318</v>
      </c>
      <c r="D390"/>
      <c r="E390"/>
      <c r="F390"/>
      <c r="G390"/>
      <c r="H390"/>
      <c r="I390"/>
      <c r="J390"/>
      <c r="K390"/>
      <c r="L390" s="38">
        <v>11710</v>
      </c>
      <c r="M390"/>
      <c r="N390" s="51">
        <v>12</v>
      </c>
      <c r="O390" s="52"/>
      <c r="P390" s="51">
        <v>1</v>
      </c>
      <c r="Q390"/>
      <c r="R390" s="34">
        <v>0</v>
      </c>
    </row>
    <row r="391" spans="1:18" ht="12.5" x14ac:dyDescent="0.25">
      <c r="A391" s="25" t="s">
        <v>319</v>
      </c>
      <c r="B391"/>
      <c r="C391" s="25" t="s">
        <v>318</v>
      </c>
      <c r="D391"/>
      <c r="E391"/>
      <c r="F391"/>
      <c r="G391"/>
      <c r="H391"/>
      <c r="I391"/>
      <c r="J391"/>
      <c r="K391"/>
      <c r="L391" s="38">
        <v>58458</v>
      </c>
      <c r="M391"/>
      <c r="N391" s="43">
        <v>58</v>
      </c>
      <c r="O391" s="52"/>
      <c r="P391" s="43">
        <v>54</v>
      </c>
      <c r="Q391"/>
      <c r="R391" s="40">
        <v>0</v>
      </c>
    </row>
    <row r="392" spans="1:18" ht="12.5" x14ac:dyDescent="0.25">
      <c r="A392"/>
      <c r="B392"/>
      <c r="C392"/>
      <c r="D392"/>
      <c r="E392"/>
      <c r="F392"/>
      <c r="G392"/>
      <c r="H392"/>
      <c r="I392"/>
      <c r="J392" s="25"/>
      <c r="K392"/>
      <c r="L392"/>
      <c r="M392"/>
      <c r="N392" s="51">
        <f>SUM(N390:N391)</f>
        <v>70</v>
      </c>
      <c r="O392" s="52"/>
      <c r="P392" s="51">
        <f>SUM(P390:P391)</f>
        <v>55</v>
      </c>
      <c r="Q392"/>
      <c r="R392" s="34">
        <f>SUM(R390:R391)</f>
        <v>0</v>
      </c>
    </row>
    <row r="393" spans="1:18" ht="12.5" x14ac:dyDescent="0.25">
      <c r="A393" s="45" t="s">
        <v>159</v>
      </c>
      <c r="B393"/>
      <c r="C393"/>
      <c r="D393"/>
      <c r="E393"/>
      <c r="F393"/>
      <c r="G393"/>
      <c r="H393"/>
      <c r="I393"/>
      <c r="J393" s="25"/>
      <c r="K393"/>
      <c r="L393"/>
      <c r="M393"/>
      <c r="N393" s="52"/>
      <c r="O393" s="52"/>
      <c r="P393" s="52"/>
      <c r="Q393"/>
      <c r="R393" s="50"/>
    </row>
    <row r="394" spans="1:18" ht="12.5" x14ac:dyDescent="0.25">
      <c r="A394" s="25" t="s">
        <v>320</v>
      </c>
      <c r="B394"/>
      <c r="C394" s="25" t="s">
        <v>318</v>
      </c>
      <c r="D394"/>
      <c r="E394"/>
      <c r="F394"/>
      <c r="G394"/>
      <c r="H394"/>
      <c r="I394"/>
      <c r="J394"/>
      <c r="K394"/>
      <c r="L394" s="38">
        <v>50000</v>
      </c>
      <c r="M394"/>
      <c r="N394" s="51">
        <v>50</v>
      </c>
      <c r="O394" s="52"/>
      <c r="P394" s="51">
        <v>58</v>
      </c>
      <c r="Q394"/>
      <c r="R394" s="34">
        <v>0</v>
      </c>
    </row>
    <row r="395" spans="1:18" ht="12.5" x14ac:dyDescent="0.25">
      <c r="A395" s="45" t="s">
        <v>180</v>
      </c>
      <c r="B395"/>
      <c r="C395"/>
      <c r="D395"/>
      <c r="E395"/>
      <c r="F395"/>
      <c r="G395"/>
      <c r="H395"/>
      <c r="I395"/>
      <c r="J395" s="25"/>
      <c r="K395"/>
      <c r="L395"/>
      <c r="M395"/>
      <c r="N395" s="52"/>
      <c r="O395" s="52"/>
      <c r="P395" s="52"/>
      <c r="Q395"/>
      <c r="R395" s="50"/>
    </row>
    <row r="396" spans="1:18" ht="12.5" x14ac:dyDescent="0.25">
      <c r="A396" s="25" t="s">
        <v>321</v>
      </c>
      <c r="B396"/>
      <c r="C396" s="25" t="s">
        <v>302</v>
      </c>
      <c r="D396"/>
      <c r="E396"/>
      <c r="F396"/>
      <c r="G396"/>
      <c r="H396"/>
      <c r="I396"/>
      <c r="J396"/>
      <c r="K396"/>
      <c r="L396" s="38">
        <v>2854133</v>
      </c>
      <c r="M396"/>
      <c r="N396" s="51">
        <v>2854</v>
      </c>
      <c r="O396" s="52"/>
      <c r="P396" s="51">
        <v>3054</v>
      </c>
      <c r="Q396"/>
      <c r="R396" s="34">
        <v>6.9999999999999999E-4</v>
      </c>
    </row>
    <row r="397" spans="1:18" ht="12.5" x14ac:dyDescent="0.25">
      <c r="A397" s="45" t="s">
        <v>215</v>
      </c>
      <c r="B397"/>
      <c r="C397"/>
      <c r="D397"/>
      <c r="E397"/>
      <c r="F397" s="25"/>
      <c r="G397"/>
      <c r="H397" s="25"/>
      <c r="I397"/>
      <c r="J397" s="25"/>
      <c r="K397"/>
      <c r="L397"/>
      <c r="M397"/>
      <c r="N397" s="52"/>
      <c r="O397" s="52"/>
      <c r="P397" s="52"/>
      <c r="Q397"/>
      <c r="R397" s="50"/>
    </row>
    <row r="398" spans="1:18" ht="12.5" x14ac:dyDescent="0.25">
      <c r="A398" s="25" t="s">
        <v>322</v>
      </c>
      <c r="B398"/>
      <c r="C398" s="25" t="s">
        <v>302</v>
      </c>
      <c r="D398"/>
      <c r="E398"/>
      <c r="F398"/>
      <c r="G398"/>
      <c r="H398" s="53">
        <v>0.115</v>
      </c>
      <c r="I398"/>
      <c r="J398"/>
      <c r="K398"/>
      <c r="L398" s="38">
        <v>15440</v>
      </c>
      <c r="M398"/>
      <c r="N398" s="51">
        <v>15133</v>
      </c>
      <c r="O398" s="52"/>
      <c r="P398" s="51">
        <v>17602</v>
      </c>
      <c r="Q398"/>
      <c r="R398" s="34">
        <v>4.0000000000000001E-3</v>
      </c>
    </row>
    <row r="399" spans="1:18" ht="12.5" x14ac:dyDescent="0.25">
      <c r="A399" s="25" t="s">
        <v>323</v>
      </c>
      <c r="B399"/>
      <c r="C399" s="25" t="s">
        <v>302</v>
      </c>
      <c r="D399"/>
      <c r="E399"/>
      <c r="F399"/>
      <c r="G399"/>
      <c r="H399"/>
      <c r="I399"/>
      <c r="J399"/>
      <c r="K399"/>
      <c r="L399" s="38">
        <v>3500000</v>
      </c>
      <c r="M399"/>
      <c r="N399" s="51">
        <v>3500</v>
      </c>
      <c r="O399" s="52"/>
      <c r="P399" s="51">
        <v>5075</v>
      </c>
      <c r="Q399"/>
      <c r="R399" s="34">
        <v>1.1999999999999999E-3</v>
      </c>
    </row>
    <row r="400" spans="1:18" ht="12.5" x14ac:dyDescent="0.25">
      <c r="A400" s="25" t="s">
        <v>324</v>
      </c>
      <c r="B400"/>
      <c r="C400" s="25" t="s">
        <v>318</v>
      </c>
      <c r="D400"/>
      <c r="E400"/>
      <c r="F400"/>
      <c r="G400"/>
      <c r="H400"/>
      <c r="I400"/>
      <c r="J400"/>
      <c r="K400"/>
      <c r="L400" s="38">
        <v>382469</v>
      </c>
      <c r="M400"/>
      <c r="N400" s="43">
        <v>382</v>
      </c>
      <c r="O400" s="52"/>
      <c r="P400" s="43">
        <v>382</v>
      </c>
      <c r="Q400"/>
      <c r="R400" s="40">
        <v>1E-4</v>
      </c>
    </row>
    <row r="401" spans="1:18" ht="12.5" x14ac:dyDescent="0.25">
      <c r="A401"/>
      <c r="B401"/>
      <c r="C401"/>
      <c r="D401"/>
      <c r="E401"/>
      <c r="F401" s="25"/>
      <c r="G401"/>
      <c r="H401" s="25"/>
      <c r="I401"/>
      <c r="J401" s="25"/>
      <c r="K401"/>
      <c r="L401"/>
      <c r="M401"/>
      <c r="N401" s="51">
        <f>SUM(N398:N400)</f>
        <v>19015</v>
      </c>
      <c r="O401" s="52"/>
      <c r="P401" s="51">
        <f>SUM(P398:P400)</f>
        <v>23059</v>
      </c>
      <c r="Q401"/>
      <c r="R401" s="34">
        <f>SUM(R398:R400)</f>
        <v>5.3E-3</v>
      </c>
    </row>
    <row r="402" spans="1:18" ht="12.5" x14ac:dyDescent="0.25">
      <c r="A402" s="45" t="s">
        <v>239</v>
      </c>
      <c r="B402"/>
      <c r="C402"/>
      <c r="D402"/>
      <c r="E402"/>
      <c r="F402" s="25"/>
      <c r="G402"/>
      <c r="H402" s="25"/>
      <c r="I402"/>
      <c r="J402" s="25"/>
      <c r="K402"/>
      <c r="L402"/>
      <c r="M402"/>
      <c r="N402" s="52"/>
      <c r="O402" s="52"/>
      <c r="P402" s="52"/>
      <c r="Q402"/>
      <c r="R402" s="50"/>
    </row>
    <row r="403" spans="1:18" ht="12.5" x14ac:dyDescent="0.25">
      <c r="A403" s="25" t="s">
        <v>325</v>
      </c>
      <c r="B403"/>
      <c r="C403" s="25" t="s">
        <v>302</v>
      </c>
      <c r="D403"/>
      <c r="E403"/>
      <c r="F403"/>
      <c r="G403"/>
      <c r="H403"/>
      <c r="I403"/>
      <c r="J403"/>
      <c r="K403"/>
      <c r="L403" s="38">
        <v>42045</v>
      </c>
      <c r="M403"/>
      <c r="N403" s="51">
        <v>462</v>
      </c>
      <c r="O403" s="52"/>
      <c r="P403" s="51">
        <v>197</v>
      </c>
      <c r="Q403"/>
      <c r="R403" s="34">
        <v>0</v>
      </c>
    </row>
    <row r="404" spans="1:18" ht="12.5" x14ac:dyDescent="0.25">
      <c r="A404" s="25" t="s">
        <v>326</v>
      </c>
      <c r="B404"/>
      <c r="C404" s="25" t="s">
        <v>302</v>
      </c>
      <c r="D404"/>
      <c r="E404"/>
      <c r="F404"/>
      <c r="G404"/>
      <c r="H404"/>
      <c r="I404"/>
      <c r="J404"/>
      <c r="K404"/>
      <c r="L404" s="38">
        <v>90</v>
      </c>
      <c r="M404"/>
      <c r="N404" s="51">
        <v>57</v>
      </c>
      <c r="O404" s="52"/>
      <c r="P404" s="51">
        <v>36</v>
      </c>
      <c r="Q404"/>
      <c r="R404" s="34">
        <v>0</v>
      </c>
    </row>
    <row r="405" spans="1:18" ht="12.5" x14ac:dyDescent="0.25">
      <c r="A405" s="25" t="s">
        <v>327</v>
      </c>
      <c r="B405"/>
      <c r="C405" s="25" t="s">
        <v>302</v>
      </c>
      <c r="D405"/>
      <c r="E405"/>
      <c r="F405"/>
      <c r="G405"/>
      <c r="H405"/>
      <c r="I405"/>
      <c r="J405"/>
      <c r="K405"/>
      <c r="L405" s="38">
        <v>90000</v>
      </c>
      <c r="M405"/>
      <c r="N405" s="51">
        <v>33</v>
      </c>
      <c r="O405" s="52"/>
      <c r="P405" s="51">
        <v>9</v>
      </c>
      <c r="Q405"/>
      <c r="R405" s="34">
        <v>0</v>
      </c>
    </row>
    <row r="406" spans="1:18" ht="12.5" x14ac:dyDescent="0.25">
      <c r="A406" s="25" t="s">
        <v>328</v>
      </c>
      <c r="B406"/>
      <c r="C406" s="25" t="s">
        <v>302</v>
      </c>
      <c r="D406"/>
      <c r="E406"/>
      <c r="F406"/>
      <c r="G406"/>
      <c r="H406" s="53">
        <v>0.105</v>
      </c>
      <c r="I406"/>
      <c r="J406"/>
      <c r="K406"/>
      <c r="L406" s="38">
        <v>1545</v>
      </c>
      <c r="M406"/>
      <c r="N406" s="51">
        <v>1506</v>
      </c>
      <c r="O406" s="52"/>
      <c r="P406" s="51">
        <v>1687</v>
      </c>
      <c r="Q406"/>
      <c r="R406" s="34">
        <v>4.0000000000000002E-4</v>
      </c>
    </row>
    <row r="407" spans="1:18" ht="21" x14ac:dyDescent="0.25">
      <c r="A407" s="25" t="s">
        <v>329</v>
      </c>
      <c r="B407"/>
      <c r="C407" s="25" t="s">
        <v>302</v>
      </c>
      <c r="D407"/>
      <c r="E407"/>
      <c r="F407"/>
      <c r="G407"/>
      <c r="H407"/>
      <c r="I407"/>
      <c r="J407"/>
      <c r="K407"/>
      <c r="L407" s="38">
        <v>3550000</v>
      </c>
      <c r="M407"/>
      <c r="N407" s="51">
        <v>3444</v>
      </c>
      <c r="O407" s="52"/>
      <c r="P407" s="51">
        <v>3089</v>
      </c>
      <c r="Q407"/>
      <c r="R407" s="34">
        <v>6.9999999999999999E-4</v>
      </c>
    </row>
    <row r="408" spans="1:18" ht="12.5" x14ac:dyDescent="0.25">
      <c r="A408" s="25" t="s">
        <v>330</v>
      </c>
      <c r="B408"/>
      <c r="C408" s="25" t="s">
        <v>302</v>
      </c>
      <c r="D408"/>
      <c r="E408"/>
      <c r="F408"/>
      <c r="G408"/>
      <c r="H408"/>
      <c r="I408"/>
      <c r="J408"/>
      <c r="K408"/>
      <c r="L408" s="38">
        <v>651175</v>
      </c>
      <c r="M408"/>
      <c r="N408" s="51">
        <v>651</v>
      </c>
      <c r="O408" s="52"/>
      <c r="P408" s="51">
        <v>638</v>
      </c>
      <c r="Q408"/>
      <c r="R408" s="34">
        <v>1E-4</v>
      </c>
    </row>
    <row r="409" spans="1:18" ht="12.5" x14ac:dyDescent="0.25">
      <c r="A409" s="25" t="s">
        <v>331</v>
      </c>
      <c r="B409"/>
      <c r="C409" s="25" t="s">
        <v>302</v>
      </c>
      <c r="D409"/>
      <c r="E409"/>
      <c r="F409"/>
      <c r="G409"/>
      <c r="H409"/>
      <c r="I409"/>
      <c r="J409"/>
      <c r="K409"/>
      <c r="L409" s="38">
        <v>2073</v>
      </c>
      <c r="M409"/>
      <c r="N409" s="51">
        <v>21</v>
      </c>
      <c r="O409" s="52"/>
      <c r="P409" s="51">
        <v>21</v>
      </c>
      <c r="Q409"/>
      <c r="R409" s="34">
        <v>0</v>
      </c>
    </row>
    <row r="410" spans="1:18" ht="12.5" x14ac:dyDescent="0.25">
      <c r="A410" s="25" t="s">
        <v>332</v>
      </c>
      <c r="B410"/>
      <c r="C410" s="25" t="s">
        <v>302</v>
      </c>
      <c r="D410"/>
      <c r="E410"/>
      <c r="F410"/>
      <c r="G410"/>
      <c r="H410" s="53">
        <v>0.125</v>
      </c>
      <c r="I410"/>
      <c r="J410"/>
      <c r="K410"/>
      <c r="L410" s="38">
        <v>373</v>
      </c>
      <c r="M410"/>
      <c r="N410" s="43">
        <v>362</v>
      </c>
      <c r="O410" s="52"/>
      <c r="P410" s="43">
        <v>385</v>
      </c>
      <c r="Q410"/>
      <c r="R410" s="40">
        <v>1E-4</v>
      </c>
    </row>
    <row r="411" spans="1:18" ht="12.5" x14ac:dyDescent="0.25">
      <c r="A411"/>
      <c r="B411"/>
      <c r="C411"/>
      <c r="D411"/>
      <c r="E411"/>
      <c r="F411"/>
      <c r="G411"/>
      <c r="H411" s="25"/>
      <c r="I411"/>
      <c r="J411" s="25"/>
      <c r="K411"/>
      <c r="L411"/>
      <c r="M411"/>
      <c r="N411" s="51">
        <f>SUM(N403:N410)</f>
        <v>6536</v>
      </c>
      <c r="O411" s="52"/>
      <c r="P411" s="51">
        <f>SUM(P403:P410)</f>
        <v>6062</v>
      </c>
      <c r="Q411"/>
      <c r="R411" s="34">
        <f>SUM(R403:R410)</f>
        <v>1.3000000000000002E-3</v>
      </c>
    </row>
    <row r="412" spans="1:18" ht="12.5" x14ac:dyDescent="0.25">
      <c r="A412" s="45" t="s">
        <v>277</v>
      </c>
      <c r="B412"/>
      <c r="C412"/>
      <c r="D412"/>
      <c r="E412"/>
      <c r="F412"/>
      <c r="G412"/>
      <c r="H412" s="25"/>
      <c r="I412"/>
      <c r="J412" s="25"/>
      <c r="K412"/>
      <c r="L412"/>
      <c r="M412"/>
      <c r="N412" s="52"/>
      <c r="O412" s="52"/>
      <c r="P412" s="52"/>
      <c r="Q412"/>
      <c r="R412" s="50"/>
    </row>
    <row r="413" spans="1:18" ht="12.5" x14ac:dyDescent="0.25">
      <c r="A413" s="25" t="s">
        <v>333</v>
      </c>
      <c r="B413"/>
      <c r="C413" s="25" t="s">
        <v>302</v>
      </c>
      <c r="D413"/>
      <c r="E413"/>
      <c r="F413"/>
      <c r="G413"/>
      <c r="H413"/>
      <c r="I413"/>
      <c r="J413"/>
      <c r="K413"/>
      <c r="L413" s="38">
        <v>384520</v>
      </c>
      <c r="M413"/>
      <c r="N413" s="51">
        <v>5200</v>
      </c>
      <c r="O413" s="52"/>
      <c r="P413" s="51">
        <v>7067</v>
      </c>
      <c r="Q413"/>
      <c r="R413" s="34">
        <v>1.6000000000000001E-3</v>
      </c>
    </row>
    <row r="414" spans="1:18" ht="12.5" x14ac:dyDescent="0.25">
      <c r="A414" s="45" t="s">
        <v>285</v>
      </c>
      <c r="B414"/>
      <c r="C414"/>
      <c r="D414"/>
      <c r="E414"/>
      <c r="F414"/>
      <c r="G414"/>
      <c r="H414"/>
      <c r="I414"/>
      <c r="J414" s="25"/>
      <c r="K414"/>
      <c r="L414"/>
      <c r="M414"/>
      <c r="N414" s="52"/>
      <c r="O414" s="52"/>
      <c r="P414" s="52"/>
      <c r="Q414"/>
      <c r="R414" s="50"/>
    </row>
    <row r="415" spans="1:18" ht="21" x14ac:dyDescent="0.25">
      <c r="A415" s="25" t="s">
        <v>334</v>
      </c>
      <c r="B415"/>
      <c r="C415" s="25" t="s">
        <v>302</v>
      </c>
      <c r="D415"/>
      <c r="E415"/>
      <c r="F415"/>
      <c r="G415"/>
      <c r="H415"/>
      <c r="I415"/>
      <c r="J415"/>
      <c r="K415"/>
      <c r="L415" s="38">
        <v>27536</v>
      </c>
      <c r="M415"/>
      <c r="N415" s="51">
        <v>2909</v>
      </c>
      <c r="O415" s="52"/>
      <c r="P415" s="51">
        <v>2046</v>
      </c>
      <c r="Q415"/>
      <c r="R415" s="34">
        <v>5.0000000000000001E-4</v>
      </c>
    </row>
    <row r="416" spans="1:18" ht="12.5" x14ac:dyDescent="0.25">
      <c r="A416" s="25" t="s">
        <v>335</v>
      </c>
      <c r="B416"/>
      <c r="C416" s="25" t="s">
        <v>302</v>
      </c>
      <c r="D416"/>
      <c r="E416"/>
      <c r="F416"/>
      <c r="G416"/>
      <c r="H416"/>
      <c r="I416"/>
      <c r="J416"/>
      <c r="K416"/>
      <c r="L416" s="38">
        <v>369</v>
      </c>
      <c r="M416"/>
      <c r="N416" s="43">
        <v>372</v>
      </c>
      <c r="O416" s="52"/>
      <c r="P416" s="43">
        <v>472</v>
      </c>
      <c r="Q416"/>
      <c r="R416" s="40">
        <v>1E-4</v>
      </c>
    </row>
    <row r="417" spans="1:18" ht="12.5" x14ac:dyDescent="0.25">
      <c r="A417"/>
      <c r="B417"/>
      <c r="C417"/>
      <c r="D417"/>
      <c r="E417"/>
      <c r="F417" s="25"/>
      <c r="G417"/>
      <c r="H417" s="25"/>
      <c r="I417"/>
      <c r="J417" s="25"/>
      <c r="K417"/>
      <c r="L417"/>
      <c r="M417"/>
      <c r="N417" s="54">
        <f>SUM(N415:N416)</f>
        <v>3281</v>
      </c>
      <c r="O417" s="52"/>
      <c r="P417" s="54">
        <f>SUM(P415:P416)</f>
        <v>2518</v>
      </c>
      <c r="Q417"/>
      <c r="R417" s="55">
        <v>6.0000000000000006E-4</v>
      </c>
    </row>
    <row r="418" spans="1:18" ht="12.5" x14ac:dyDescent="0.25">
      <c r="A418" s="45" t="s">
        <v>336</v>
      </c>
      <c r="B418"/>
      <c r="C418"/>
      <c r="D418"/>
      <c r="E418"/>
      <c r="F418" s="25"/>
      <c r="G418"/>
      <c r="H418" s="25"/>
      <c r="I418"/>
      <c r="J418" s="25"/>
      <c r="K418"/>
      <c r="L418"/>
      <c r="M418"/>
      <c r="N418" s="51">
        <f>SUM(N417,N413,N411,N401,N396,N394,N392,N388,N383,N381,N375,N371,N367,N363)</f>
        <v>74910</v>
      </c>
      <c r="O418" s="52"/>
      <c r="P418" s="51">
        <f>SUM(P417,P413,P411,P401,P396,P394,P392,P388,P383,P381,P375,P371,P367,P363)</f>
        <v>103676</v>
      </c>
      <c r="Q418"/>
      <c r="R418" s="34">
        <v>2.3799999999999998E-2</v>
      </c>
    </row>
    <row r="419" spans="1:18" ht="12.5" x14ac:dyDescent="0.25">
      <c r="A419" s="45" t="s">
        <v>337</v>
      </c>
      <c r="B419"/>
      <c r="C419"/>
      <c r="D419"/>
      <c r="E419"/>
      <c r="F419"/>
      <c r="G419"/>
      <c r="H419"/>
      <c r="I419"/>
      <c r="J419"/>
      <c r="K419"/>
      <c r="L419"/>
      <c r="M419"/>
      <c r="N419" s="54">
        <f>SUM(N360,N346,N418)</f>
        <v>9353285</v>
      </c>
      <c r="O419" s="52"/>
      <c r="P419" s="54">
        <f>SUM(P360,P346,P418)</f>
        <v>9282040</v>
      </c>
      <c r="Q419"/>
      <c r="R419" s="55">
        <f>SUM(R360,R346,R418)</f>
        <v>2.1324999999999998</v>
      </c>
    </row>
    <row r="420" spans="1:18" ht="12.5" x14ac:dyDescent="0.25">
      <c r="A420" s="45" t="s">
        <v>338</v>
      </c>
      <c r="B420"/>
      <c r="C420"/>
      <c r="D420"/>
      <c r="E420"/>
      <c r="F420"/>
      <c r="G420"/>
      <c r="H420"/>
      <c r="I420"/>
      <c r="J420"/>
      <c r="K420"/>
      <c r="L420"/>
      <c r="M420"/>
      <c r="N420" s="52"/>
      <c r="O420" s="52"/>
      <c r="P420" s="52"/>
      <c r="Q420"/>
      <c r="R420" s="50"/>
    </row>
    <row r="421" spans="1:18" ht="12.5" x14ac:dyDescent="0.25">
      <c r="A421" s="45" t="s">
        <v>300</v>
      </c>
      <c r="B421"/>
      <c r="C421"/>
      <c r="D421"/>
      <c r="E421"/>
      <c r="F421"/>
      <c r="G421"/>
      <c r="H421"/>
      <c r="I421"/>
      <c r="J421"/>
      <c r="K421"/>
      <c r="L421"/>
      <c r="M421"/>
      <c r="N421" s="52"/>
      <c r="O421" s="52"/>
      <c r="P421" s="52"/>
      <c r="Q421"/>
      <c r="R421" s="50"/>
    </row>
    <row r="422" spans="1:18" ht="12.5" x14ac:dyDescent="0.25">
      <c r="A422" s="45" t="s">
        <v>159</v>
      </c>
      <c r="B422"/>
      <c r="C422"/>
      <c r="D422"/>
      <c r="E422"/>
      <c r="F422"/>
      <c r="G422"/>
      <c r="H422"/>
      <c r="I422"/>
      <c r="J422" s="25"/>
      <c r="K422"/>
      <c r="L422"/>
      <c r="M422"/>
      <c r="N422" s="52"/>
      <c r="O422" s="52"/>
      <c r="P422" s="52"/>
      <c r="Q422"/>
      <c r="R422" s="50"/>
    </row>
    <row r="423" spans="1:18" ht="21" x14ac:dyDescent="0.25">
      <c r="A423" s="25" t="s">
        <v>339</v>
      </c>
      <c r="B423"/>
      <c r="C423" s="25" t="s">
        <v>340</v>
      </c>
      <c r="D423"/>
      <c r="E423"/>
      <c r="F423"/>
      <c r="G423"/>
      <c r="H423"/>
      <c r="I423"/>
      <c r="J423"/>
      <c r="K423"/>
      <c r="L423"/>
      <c r="M423"/>
      <c r="N423" s="42">
        <v>1</v>
      </c>
      <c r="O423" s="52"/>
      <c r="P423" s="51">
        <v>6491</v>
      </c>
      <c r="Q423"/>
      <c r="R423" s="34">
        <v>1.5E-3</v>
      </c>
    </row>
    <row r="424" spans="1:18" ht="12.5" x14ac:dyDescent="0.25">
      <c r="A424" s="45" t="s">
        <v>341</v>
      </c>
      <c r="B424"/>
      <c r="C424"/>
      <c r="D424"/>
      <c r="E424"/>
      <c r="F424"/>
      <c r="G424"/>
      <c r="H424"/>
      <c r="I424"/>
      <c r="J424"/>
      <c r="K424"/>
      <c r="L424"/>
      <c r="M424"/>
      <c r="N424" s="54">
        <f>SUM(N423)</f>
        <v>1</v>
      </c>
      <c r="O424" s="52"/>
      <c r="P424" s="54">
        <f>SUM(P423)</f>
        <v>6491</v>
      </c>
      <c r="Q424"/>
      <c r="R424" s="55">
        <f>SUM(R423)</f>
        <v>1.5E-3</v>
      </c>
    </row>
    <row r="425" spans="1:18" ht="12.5" x14ac:dyDescent="0.25">
      <c r="A425" s="45" t="s">
        <v>342</v>
      </c>
      <c r="B425"/>
      <c r="C425"/>
      <c r="D425"/>
      <c r="E425"/>
      <c r="F425"/>
      <c r="G425"/>
      <c r="H425"/>
      <c r="I425"/>
      <c r="J425"/>
      <c r="K425"/>
      <c r="L425"/>
      <c r="M425"/>
      <c r="N425" s="54">
        <f>SUM(N424)</f>
        <v>1</v>
      </c>
      <c r="O425" s="52"/>
      <c r="P425" s="54">
        <f>SUM(P424)</f>
        <v>6491</v>
      </c>
      <c r="Q425"/>
      <c r="R425" s="55">
        <f>SUM(R424)</f>
        <v>1.5E-3</v>
      </c>
    </row>
    <row r="426" spans="1:18" ht="12.5" x14ac:dyDescent="0.25">
      <c r="A426" s="45" t="s">
        <v>343</v>
      </c>
      <c r="B426"/>
      <c r="C426"/>
      <c r="D426"/>
      <c r="E426"/>
      <c r="F426"/>
      <c r="G426"/>
      <c r="H426"/>
      <c r="I426"/>
      <c r="J426"/>
      <c r="K426"/>
      <c r="L426"/>
      <c r="M426"/>
      <c r="N426" s="54">
        <f>SUM(N425,N419)</f>
        <v>9353286</v>
      </c>
      <c r="O426" s="52"/>
      <c r="P426" s="54">
        <f>SUM(P425,P419)</f>
        <v>9288531</v>
      </c>
      <c r="Q426"/>
      <c r="R426" s="55">
        <f>SUM(R425,R419)</f>
        <v>2.1339999999999999</v>
      </c>
    </row>
    <row r="427" spans="1:18" ht="12.5" x14ac:dyDescent="0.25">
      <c r="A427" s="45" t="s">
        <v>344</v>
      </c>
      <c r="B427"/>
      <c r="C427"/>
      <c r="D427"/>
      <c r="E427"/>
      <c r="F427"/>
      <c r="G427"/>
      <c r="H427"/>
      <c r="I427"/>
      <c r="J427"/>
      <c r="K427"/>
      <c r="L427"/>
      <c r="M427"/>
      <c r="N427" s="52"/>
      <c r="O427" s="52"/>
      <c r="P427" s="52"/>
      <c r="Q427"/>
      <c r="R427" s="50"/>
    </row>
    <row r="428" spans="1:18" ht="21" x14ac:dyDescent="0.25">
      <c r="A428" s="25" t="s">
        <v>345</v>
      </c>
      <c r="B428"/>
      <c r="C428"/>
      <c r="D428"/>
      <c r="E428"/>
      <c r="F428"/>
      <c r="G428"/>
      <c r="H428"/>
      <c r="I428"/>
      <c r="J428"/>
      <c r="K428"/>
      <c r="L428"/>
      <c r="M428"/>
      <c r="N428" s="51">
        <v>124071</v>
      </c>
      <c r="O428" s="52"/>
      <c r="P428" s="51">
        <v>124071</v>
      </c>
      <c r="Q428"/>
      <c r="R428" s="34">
        <v>2.8500000000000001E-2</v>
      </c>
    </row>
    <row r="429" spans="1:18" ht="12.5" x14ac:dyDescent="0.25">
      <c r="A429" s="25" t="s">
        <v>346</v>
      </c>
      <c r="B429"/>
      <c r="C429"/>
      <c r="D429"/>
      <c r="E429"/>
      <c r="F429"/>
      <c r="G429"/>
      <c r="H429"/>
      <c r="I429"/>
      <c r="J429"/>
      <c r="K429"/>
      <c r="L429"/>
      <c r="M429"/>
      <c r="N429" s="42">
        <v>23312</v>
      </c>
      <c r="O429" s="56"/>
      <c r="P429" s="42">
        <v>23312</v>
      </c>
      <c r="Q429"/>
      <c r="R429" s="34">
        <v>5.4000000000000003E-3</v>
      </c>
    </row>
    <row r="430" spans="1:18" ht="13" thickBot="1" x14ac:dyDescent="0.3">
      <c r="A430" s="45" t="s">
        <v>347</v>
      </c>
      <c r="B430"/>
      <c r="C430"/>
      <c r="D430"/>
      <c r="E430"/>
      <c r="F430" s="25"/>
      <c r="G430"/>
      <c r="H430" s="25"/>
      <c r="I430"/>
      <c r="J430" s="25"/>
      <c r="K430"/>
      <c r="L430"/>
      <c r="M430"/>
      <c r="N430" s="57">
        <f>SUM(N428:N429,N426)</f>
        <v>9500669</v>
      </c>
      <c r="O430" s="58"/>
      <c r="P430" s="57">
        <f>SUM(P428:P429,P426)</f>
        <v>9435914</v>
      </c>
      <c r="Q430"/>
      <c r="R430" s="59">
        <f>SUM(R428:R429,R426)</f>
        <v>2.1678999999999999</v>
      </c>
    </row>
    <row r="431" spans="1:18" ht="11" thickTop="1" x14ac:dyDescent="0.25"/>
  </sheetData>
  <mergeCells count="1">
    <mergeCell ref="E1:F1"/>
  </mergeCells>
  <conditionalFormatting sqref="A1:R430">
    <cfRule type="expression" dxfId="0" priority="1">
      <formula>MOD(ROW(),2)=0</formula>
    </cfRule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BXSL SOI</vt:lpstr>
    </vt:vector>
  </TitlesOfParts>
  <Company>Blackstone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arlottol</dc:creator>
  <cp:lastModifiedBy>vitekd</cp:lastModifiedBy>
  <dcterms:created xsi:type="dcterms:W3CDTF">2023-08-17T20:44:55Z</dcterms:created>
  <dcterms:modified xsi:type="dcterms:W3CDTF">2023-08-21T17:25:29Z</dcterms:modified>
</cp:coreProperties>
</file>